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1" l="1"/>
  <c r="BV45" i="1"/>
  <c r="BU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U54" i="1" l="1"/>
  <c r="BV54" i="1"/>
  <c r="BW54" i="1"/>
  <c r="BW53" i="1"/>
  <c r="BV53" i="1"/>
  <c r="BU53" i="1"/>
  <c r="BW49" i="1"/>
  <c r="BW50" i="1" s="1"/>
  <c r="BV49" i="1"/>
  <c r="BV50" i="1" s="1"/>
  <c r="BU49" i="1"/>
  <c r="BU50" i="1" s="1"/>
  <c r="BU42" i="1"/>
  <c r="BV42" i="1"/>
  <c r="BW42" i="1"/>
  <c r="BU43" i="1"/>
  <c r="BV43" i="1"/>
  <c r="BW43" i="1"/>
  <c r="BU44" i="1"/>
  <c r="BV44" i="1"/>
  <c r="BW44" i="1"/>
  <c r="BW41" i="1"/>
  <c r="BV41" i="1"/>
  <c r="BV46" i="1" s="1"/>
  <c r="BU41" i="1"/>
  <c r="BU35" i="1"/>
  <c r="BV35" i="1"/>
  <c r="BW35" i="1"/>
  <c r="BU36" i="1"/>
  <c r="BV36" i="1"/>
  <c r="BW36" i="1"/>
  <c r="BU37" i="1"/>
  <c r="BV37" i="1"/>
  <c r="BW37" i="1"/>
  <c r="BW34" i="1"/>
  <c r="BV34" i="1"/>
  <c r="BU34" i="1"/>
  <c r="BU27" i="1"/>
  <c r="BV27" i="1"/>
  <c r="BW27" i="1"/>
  <c r="BU28" i="1"/>
  <c r="BV28" i="1"/>
  <c r="BW28" i="1"/>
  <c r="BU29" i="1"/>
  <c r="BV29" i="1"/>
  <c r="BW29" i="1"/>
  <c r="BU30" i="1"/>
  <c r="BV30" i="1"/>
  <c r="BW30" i="1"/>
  <c r="BW26" i="1"/>
  <c r="BV26" i="1"/>
  <c r="BU26" i="1"/>
  <c r="BU14" i="1"/>
  <c r="BV14" i="1"/>
  <c r="BW14" i="1"/>
  <c r="BU15" i="1"/>
  <c r="BV15" i="1"/>
  <c r="BW15" i="1"/>
  <c r="BU16" i="1"/>
  <c r="BV16" i="1"/>
  <c r="BW16" i="1"/>
  <c r="BU17" i="1"/>
  <c r="BV17" i="1"/>
  <c r="BW17" i="1"/>
  <c r="BU18" i="1"/>
  <c r="BV18" i="1"/>
  <c r="BW18" i="1"/>
  <c r="BU19" i="1"/>
  <c r="BV19" i="1"/>
  <c r="BW19" i="1"/>
  <c r="BU20" i="1"/>
  <c r="BV20" i="1"/>
  <c r="BW20" i="1"/>
  <c r="BU21" i="1"/>
  <c r="BV21" i="1"/>
  <c r="BW21" i="1"/>
  <c r="BU22" i="1"/>
  <c r="BV22" i="1"/>
  <c r="BW22" i="1"/>
  <c r="BW13" i="1"/>
  <c r="BV13" i="1"/>
  <c r="BU13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C55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C50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8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C31" i="1"/>
  <c r="D23" i="1"/>
  <c r="E23" i="1"/>
  <c r="F23" i="1"/>
  <c r="F57" i="1" s="1"/>
  <c r="G23" i="1"/>
  <c r="H23" i="1"/>
  <c r="I23" i="1"/>
  <c r="J23" i="1"/>
  <c r="J57" i="1" s="1"/>
  <c r="K23" i="1"/>
  <c r="L23" i="1"/>
  <c r="M23" i="1"/>
  <c r="N23" i="1"/>
  <c r="N57" i="1" s="1"/>
  <c r="O23" i="1"/>
  <c r="P23" i="1"/>
  <c r="Q23" i="1"/>
  <c r="R23" i="1"/>
  <c r="R57" i="1" s="1"/>
  <c r="S23" i="1"/>
  <c r="T23" i="1"/>
  <c r="U23" i="1"/>
  <c r="V23" i="1"/>
  <c r="V57" i="1" s="1"/>
  <c r="W23" i="1"/>
  <c r="X23" i="1"/>
  <c r="Y23" i="1"/>
  <c r="Z23" i="1"/>
  <c r="Z57" i="1" s="1"/>
  <c r="AA23" i="1"/>
  <c r="AB23" i="1"/>
  <c r="AC23" i="1"/>
  <c r="AD23" i="1"/>
  <c r="AD57" i="1" s="1"/>
  <c r="AE23" i="1"/>
  <c r="AF23" i="1"/>
  <c r="AG23" i="1"/>
  <c r="AH23" i="1"/>
  <c r="AH57" i="1" s="1"/>
  <c r="AI23" i="1"/>
  <c r="AJ23" i="1"/>
  <c r="AK23" i="1"/>
  <c r="AL23" i="1"/>
  <c r="AL57" i="1" s="1"/>
  <c r="AM23" i="1"/>
  <c r="AN23" i="1"/>
  <c r="AO23" i="1"/>
  <c r="AP23" i="1"/>
  <c r="AP57" i="1" s="1"/>
  <c r="AQ23" i="1"/>
  <c r="AR23" i="1"/>
  <c r="AS23" i="1"/>
  <c r="AT23" i="1"/>
  <c r="AT57" i="1" s="1"/>
  <c r="AU23" i="1"/>
  <c r="AV23" i="1"/>
  <c r="AW23" i="1"/>
  <c r="AX23" i="1"/>
  <c r="AX57" i="1" s="1"/>
  <c r="AY23" i="1"/>
  <c r="AZ23" i="1"/>
  <c r="BA23" i="1"/>
  <c r="BB23" i="1"/>
  <c r="BB57" i="1" s="1"/>
  <c r="BC23" i="1"/>
  <c r="BD23" i="1"/>
  <c r="BE23" i="1"/>
  <c r="BF23" i="1"/>
  <c r="BF57" i="1" s="1"/>
  <c r="BG23" i="1"/>
  <c r="BH23" i="1"/>
  <c r="BI23" i="1"/>
  <c r="BJ23" i="1"/>
  <c r="BJ57" i="1" s="1"/>
  <c r="BK23" i="1"/>
  <c r="BL23" i="1"/>
  <c r="BM23" i="1"/>
  <c r="BN23" i="1"/>
  <c r="BN57" i="1" s="1"/>
  <c r="BO23" i="1"/>
  <c r="BP23" i="1"/>
  <c r="BQ23" i="1"/>
  <c r="BR23" i="1"/>
  <c r="BR57" i="1" s="1"/>
  <c r="BS23" i="1"/>
  <c r="BT23" i="1"/>
  <c r="C23" i="1"/>
  <c r="BW38" i="1" l="1"/>
  <c r="BW31" i="1"/>
  <c r="BP57" i="1"/>
  <c r="BL57" i="1"/>
  <c r="BH57" i="1"/>
  <c r="AN57" i="1"/>
  <c r="C57" i="1"/>
  <c r="BM57" i="1"/>
  <c r="BE57" i="1"/>
  <c r="AW57" i="1"/>
  <c r="AO57" i="1"/>
  <c r="AC57" i="1"/>
  <c r="M57" i="1"/>
  <c r="BV38" i="1"/>
  <c r="BW46" i="1"/>
  <c r="BW55" i="1"/>
  <c r="BQ57" i="1"/>
  <c r="BI57" i="1"/>
  <c r="BA57" i="1"/>
  <c r="AS57" i="1"/>
  <c r="AK57" i="1"/>
  <c r="AG57" i="1"/>
  <c r="Y57" i="1"/>
  <c r="U57" i="1"/>
  <c r="Q57" i="1"/>
  <c r="I57" i="1"/>
  <c r="AJ57" i="1"/>
  <c r="AF57" i="1"/>
  <c r="AB57" i="1"/>
  <c r="X57" i="1"/>
  <c r="T57" i="1"/>
  <c r="P57" i="1"/>
  <c r="L57" i="1"/>
  <c r="H57" i="1"/>
  <c r="BV55" i="1"/>
  <c r="BD57" i="1"/>
  <c r="AZ57" i="1"/>
  <c r="AV57" i="1"/>
  <c r="AR57" i="1"/>
  <c r="BS57" i="1"/>
  <c r="BO57" i="1"/>
  <c r="BK57" i="1"/>
  <c r="BG57" i="1"/>
  <c r="BC57" i="1"/>
  <c r="AY57" i="1"/>
  <c r="AU57" i="1"/>
  <c r="AQ57" i="1"/>
  <c r="AM57" i="1"/>
  <c r="AI57" i="1"/>
  <c r="AE57" i="1"/>
  <c r="AA57" i="1"/>
  <c r="W57" i="1"/>
  <c r="S57" i="1"/>
  <c r="O57" i="1"/>
  <c r="K57" i="1"/>
  <c r="G57" i="1"/>
  <c r="BU46" i="1"/>
  <c r="BU55" i="1"/>
  <c r="BW23" i="1"/>
  <c r="BV31" i="1"/>
  <c r="BV23" i="1"/>
  <c r="BU31" i="1"/>
  <c r="BU38" i="1"/>
  <c r="BU23" i="1"/>
  <c r="D57" i="1"/>
  <c r="E57" i="1"/>
  <c r="BT31" i="1"/>
  <c r="BT57" i="1" s="1"/>
  <c r="BW57" i="1" l="1"/>
  <c r="BV57" i="1"/>
  <c r="BU11" i="1"/>
  <c r="BU57" i="1" s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<sst xmlns="http://schemas.openxmlformats.org/spreadsheetml/2006/main" count="168" uniqueCount="98">
  <si>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</si>
  <si>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</si>
  <si>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</si>
  <si>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</si>
  <si>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</si>
  <si>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</si>
  <si>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</si>
  <si>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</si>
  <si>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</si>
  <si>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</si>
  <si>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</si>
  <si>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</si>
  <si>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</si>
  <si>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</si>
  <si>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</si>
  <si>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</si>
  <si>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</si>
  <si>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</si>
  <si>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</si>
  <si>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</si>
  <si>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</si>
  <si>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</si>
  <si>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</si>
  <si>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</si>
  <si>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</si>
  <si>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</si>
  <si>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</si>
  <si>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</si>
  <si>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</si>
  <si>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</si>
  <si>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</si>
  <si>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</si>
  <si>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</si>
  <si>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</si>
  <si>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</si>
  <si>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</si>
  <si>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</si>
  <si>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</si>
  <si>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</si>
  <si>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</si>
  <si>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</si>
  <si>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</si>
  <si>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</si>
  <si>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</si>
  <si>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</si>
  <si>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</si>
  <si>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</si>
  <si>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</si>
  <si>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</si>
  <si>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</si>
  <si>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</si>
  <si>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</si>
  <si>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</si>
  <si>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</si>
  <si>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</si>
  <si>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</si>
  <si>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</si>
  <si>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</si>
  <si>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</si>
  <si>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</si>
  <si>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</si>
  <si>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</si>
  <si>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</si>
  <si>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</si>
  <si>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</si>
  <si>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</si>
  <si>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</si>
  <si>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</si>
  <si>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</si>
  <si>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</si>
  <si>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</si>
  <si>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</si>
  <si>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</si>
  <si>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</si>
  <si>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</si>
  <si>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</si>
  <si>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</si>
  <si>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</si>
  <si>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</si>
  <si>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</si>
  <si>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</si>
  <si>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</si>
  <si>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</si>
  <si>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</si>
  <si>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</si>
  <si>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</si>
  <si>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</si>
  <si>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</si>
  <si>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</si>
  <si>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</si>
  <si>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</si>
  <si>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</si>
  <si>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</si>
  <si>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</si>
  <si>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</si>
  <si>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</si>
  <si>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2020-2022</t>
  </si>
  <si>
    <t>DATI PREVISIONALI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</si>
</sst>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6" xfId="1" applyFont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0" fillId="0" borderId="0" xfId="1" applyFont="1" applyAlignment="1">
      <alignment vertical="top"/>
    </xf>
    <xf numFmtId="164" fontId="1" fillId="0" borderId="1" xfId="1" applyFont="1" applyBorder="1"/>
    <xf numFmtId="164" fontId="1" fillId="0" borderId="1" xfId="0" applyNumberFormat="1" applyFont="1" applyBorder="1"/>
    <xf numFmtId="164" fontId="5" fillId="0" borderId="1" xfId="1" applyFont="1" applyBorder="1"/>
    <xf numFmtId="164" fontId="5" fillId="2" borderId="1" xfId="1" applyFont="1" applyFill="1" applyBorder="1"/>
    <xf numFmtId="164" fontId="5" fillId="0" borderId="1" xfId="1" applyFont="1" applyBorder="1" applyAlignment="1">
      <alignment vertical="top"/>
    </xf>
    <xf numFmtId="0" fontId="0" fillId="0" borderId="1" xfId="0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4"/>
  <sheetViews>
    <sheetView tabSelected="1" workbookViewId="0">
      <pane xSplit="2" topLeftCell="BN1" activePane="topRight" state="frozen"/>
      <selection activeCell="A4" sqref="A4"/>
      <selection pane="topRight" activeCell="B1" sqref="A1:B1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5703125" customWidth="1"/>
    <col min="5" max="5" width="15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3.28515625" bestFit="1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3.28515625" bestFit="1" customWidth="1"/>
    <col min="75" max="75" width="16.8554687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40" t="s">
        <v>5</v>
      </c>
      <c r="B7" s="41"/>
      <c r="C7" s="45" t="s">
        <v>0</v>
      </c>
      <c r="D7" s="45"/>
      <c r="E7" s="46"/>
      <c r="F7" s="45" t="s">
        <v>45</v>
      </c>
      <c r="G7" s="45"/>
      <c r="H7" s="46"/>
      <c r="I7" s="45" t="s">
        <v>47</v>
      </c>
      <c r="J7" s="45"/>
      <c r="K7" s="46"/>
      <c r="L7" s="45" t="s">
        <v>48</v>
      </c>
      <c r="M7" s="45"/>
      <c r="N7" s="46"/>
      <c r="O7" s="45" t="s">
        <v>51</v>
      </c>
      <c r="P7" s="45"/>
      <c r="Q7" s="46"/>
      <c r="R7" s="45" t="s">
        <v>52</v>
      </c>
      <c r="S7" s="45"/>
      <c r="T7" s="46"/>
      <c r="U7" s="45" t="s">
        <v>53</v>
      </c>
      <c r="V7" s="45"/>
      <c r="W7" s="46"/>
      <c r="X7" s="45" t="s">
        <v>57</v>
      </c>
      <c r="Y7" s="45"/>
      <c r="Z7" s="46"/>
      <c r="AA7" s="45" t="s">
        <v>58</v>
      </c>
      <c r="AB7" s="45"/>
      <c r="AC7" s="46"/>
      <c r="AD7" s="45" t="s">
        <v>61</v>
      </c>
      <c r="AE7" s="45"/>
      <c r="AF7" s="46"/>
      <c r="AG7" s="45" t="s">
        <v>62</v>
      </c>
      <c r="AH7" s="45"/>
      <c r="AI7" s="46"/>
      <c r="AJ7" s="45" t="s">
        <v>63</v>
      </c>
      <c r="AK7" s="45"/>
      <c r="AL7" s="46"/>
      <c r="AM7" s="45" t="s">
        <v>67</v>
      </c>
      <c r="AN7" s="45"/>
      <c r="AO7" s="46"/>
      <c r="AP7" s="45" t="s">
        <v>68</v>
      </c>
      <c r="AQ7" s="45"/>
      <c r="AR7" s="46"/>
      <c r="AS7" s="45" t="s">
        <v>69</v>
      </c>
      <c r="AT7" s="45"/>
      <c r="AU7" s="46"/>
      <c r="AV7" s="45" t="s">
        <v>73</v>
      </c>
      <c r="AW7" s="45"/>
      <c r="AX7" s="46"/>
      <c r="AY7" s="45" t="s">
        <v>74</v>
      </c>
      <c r="AZ7" s="45"/>
      <c r="BA7" s="46"/>
      <c r="BB7" s="45" t="s">
        <v>75</v>
      </c>
      <c r="BC7" s="45"/>
      <c r="BD7" s="46"/>
      <c r="BE7" s="45" t="s">
        <v>79</v>
      </c>
      <c r="BF7" s="45"/>
      <c r="BG7" s="46"/>
      <c r="BH7" s="45" t="s">
        <v>80</v>
      </c>
      <c r="BI7" s="45"/>
      <c r="BJ7" s="46"/>
      <c r="BK7" s="45" t="s">
        <v>83</v>
      </c>
      <c r="BL7" s="45"/>
      <c r="BM7" s="46"/>
      <c r="BN7" s="45" t="s">
        <v>85</v>
      </c>
      <c r="BO7" s="45"/>
      <c r="BP7" s="46"/>
      <c r="BQ7" s="45" t="s">
        <v>87</v>
      </c>
      <c r="BR7" s="45"/>
      <c r="BS7" s="46"/>
      <c r="BT7" s="50" t="s">
        <v>88</v>
      </c>
      <c r="BU7" s="52" t="s">
        <v>89</v>
      </c>
      <c r="BV7" s="53"/>
      <c r="BW7" s="54"/>
    </row>
    <row r="8" spans="1:75" x14ac:dyDescent="0.25">
      <c r="A8" s="42"/>
      <c r="B8" s="43"/>
      <c r="C8" s="47" t="s">
        <v>1</v>
      </c>
      <c r="D8" s="45"/>
      <c r="E8" s="46"/>
      <c r="F8" s="47" t="s">
        <v>46</v>
      </c>
      <c r="G8" s="45"/>
      <c r="H8" s="46"/>
      <c r="I8" s="47" t="s">
        <v>50</v>
      </c>
      <c r="J8" s="45"/>
      <c r="K8" s="46"/>
      <c r="L8" s="47" t="s">
        <v>49</v>
      </c>
      <c r="M8" s="45"/>
      <c r="N8" s="46"/>
      <c r="O8" s="47" t="s">
        <v>54</v>
      </c>
      <c r="P8" s="45"/>
      <c r="Q8" s="46"/>
      <c r="R8" s="47" t="s">
        <v>55</v>
      </c>
      <c r="S8" s="45"/>
      <c r="T8" s="46"/>
      <c r="U8" s="47" t="s">
        <v>56</v>
      </c>
      <c r="V8" s="45"/>
      <c r="W8" s="46"/>
      <c r="X8" s="47" t="s">
        <v>59</v>
      </c>
      <c r="Y8" s="45"/>
      <c r="Z8" s="46"/>
      <c r="AA8" s="47" t="s">
        <v>60</v>
      </c>
      <c r="AB8" s="45"/>
      <c r="AC8" s="46"/>
      <c r="AD8" s="47" t="s">
        <v>64</v>
      </c>
      <c r="AE8" s="45"/>
      <c r="AF8" s="46"/>
      <c r="AG8" s="47" t="s">
        <v>65</v>
      </c>
      <c r="AH8" s="45"/>
      <c r="AI8" s="46"/>
      <c r="AJ8" s="47" t="s">
        <v>66</v>
      </c>
      <c r="AK8" s="45"/>
      <c r="AL8" s="46"/>
      <c r="AM8" s="47" t="s">
        <v>70</v>
      </c>
      <c r="AN8" s="45"/>
      <c r="AO8" s="46"/>
      <c r="AP8" s="47" t="s">
        <v>71</v>
      </c>
      <c r="AQ8" s="45"/>
      <c r="AR8" s="46"/>
      <c r="AS8" s="47" t="s">
        <v>72</v>
      </c>
      <c r="AT8" s="45"/>
      <c r="AU8" s="46"/>
      <c r="AV8" s="47" t="s">
        <v>76</v>
      </c>
      <c r="AW8" s="45"/>
      <c r="AX8" s="46"/>
      <c r="AY8" s="47" t="s">
        <v>77</v>
      </c>
      <c r="AZ8" s="45"/>
      <c r="BA8" s="46"/>
      <c r="BB8" s="47" t="s">
        <v>78</v>
      </c>
      <c r="BC8" s="45"/>
      <c r="BD8" s="46"/>
      <c r="BE8" s="47" t="s">
        <v>81</v>
      </c>
      <c r="BF8" s="45"/>
      <c r="BG8" s="46"/>
      <c r="BH8" s="47" t="s">
        <v>82</v>
      </c>
      <c r="BI8" s="45"/>
      <c r="BJ8" s="46"/>
      <c r="BK8" s="47" t="s">
        <v>84</v>
      </c>
      <c r="BL8" s="45"/>
      <c r="BM8" s="46"/>
      <c r="BN8" s="47" t="s">
        <v>86</v>
      </c>
      <c r="BO8" s="45"/>
      <c r="BP8" s="46"/>
      <c r="BQ8" s="47" t="s">
        <v>93</v>
      </c>
      <c r="BR8" s="45"/>
      <c r="BS8" s="46"/>
      <c r="BT8" s="51"/>
      <c r="BU8" s="55"/>
      <c r="BV8" s="56"/>
      <c r="BW8" s="57"/>
    </row>
    <row r="9" spans="1:75" x14ac:dyDescent="0.25">
      <c r="A9" s="42"/>
      <c r="B9" s="43"/>
      <c r="C9" s="48" t="s">
        <v>2</v>
      </c>
      <c r="D9" s="49"/>
      <c r="E9" s="27" t="s">
        <v>3</v>
      </c>
      <c r="F9" s="48" t="s">
        <v>2</v>
      </c>
      <c r="G9" s="49"/>
      <c r="H9" s="27" t="s">
        <v>3</v>
      </c>
      <c r="I9" s="48" t="s">
        <v>2</v>
      </c>
      <c r="J9" s="49"/>
      <c r="K9" s="27" t="s">
        <v>3</v>
      </c>
      <c r="L9" s="48" t="s">
        <v>2</v>
      </c>
      <c r="M9" s="49"/>
      <c r="N9" s="27" t="s">
        <v>3</v>
      </c>
      <c r="O9" s="48" t="s">
        <v>2</v>
      </c>
      <c r="P9" s="49"/>
      <c r="Q9" s="27" t="s">
        <v>3</v>
      </c>
      <c r="R9" s="48" t="s">
        <v>2</v>
      </c>
      <c r="S9" s="49"/>
      <c r="T9" s="27" t="s">
        <v>3</v>
      </c>
      <c r="U9" s="48" t="s">
        <v>2</v>
      </c>
      <c r="V9" s="49"/>
      <c r="W9" s="27" t="s">
        <v>3</v>
      </c>
      <c r="X9" s="48" t="s">
        <v>2</v>
      </c>
      <c r="Y9" s="49"/>
      <c r="Z9" s="27" t="s">
        <v>3</v>
      </c>
      <c r="AA9" s="48" t="s">
        <v>2</v>
      </c>
      <c r="AB9" s="49"/>
      <c r="AC9" s="27" t="s">
        <v>3</v>
      </c>
      <c r="AD9" s="48" t="s">
        <v>2</v>
      </c>
      <c r="AE9" s="49"/>
      <c r="AF9" s="27" t="s">
        <v>3</v>
      </c>
      <c r="AG9" s="48" t="s">
        <v>2</v>
      </c>
      <c r="AH9" s="49"/>
      <c r="AI9" s="27" t="s">
        <v>3</v>
      </c>
      <c r="AJ9" s="48" t="s">
        <v>2</v>
      </c>
      <c r="AK9" s="49"/>
      <c r="AL9" s="27" t="s">
        <v>3</v>
      </c>
      <c r="AM9" s="48" t="s">
        <v>2</v>
      </c>
      <c r="AN9" s="49"/>
      <c r="AO9" s="27" t="s">
        <v>3</v>
      </c>
      <c r="AP9" s="48" t="s">
        <v>2</v>
      </c>
      <c r="AQ9" s="49"/>
      <c r="AR9" s="27" t="s">
        <v>3</v>
      </c>
      <c r="AS9" s="48" t="s">
        <v>2</v>
      </c>
      <c r="AT9" s="49"/>
      <c r="AU9" s="27" t="s">
        <v>3</v>
      </c>
      <c r="AV9" s="48" t="s">
        <v>2</v>
      </c>
      <c r="AW9" s="49"/>
      <c r="AX9" s="27" t="s">
        <v>3</v>
      </c>
      <c r="AY9" s="48" t="s">
        <v>2</v>
      </c>
      <c r="AZ9" s="49"/>
      <c r="BA9" s="27" t="s">
        <v>3</v>
      </c>
      <c r="BB9" s="48" t="s">
        <v>2</v>
      </c>
      <c r="BC9" s="49"/>
      <c r="BD9" s="27" t="s">
        <v>3</v>
      </c>
      <c r="BE9" s="48" t="s">
        <v>2</v>
      </c>
      <c r="BF9" s="49"/>
      <c r="BG9" s="27" t="s">
        <v>3</v>
      </c>
      <c r="BH9" s="48" t="s">
        <v>2</v>
      </c>
      <c r="BI9" s="49"/>
      <c r="BJ9" s="27" t="s">
        <v>3</v>
      </c>
      <c r="BK9" s="48" t="s">
        <v>2</v>
      </c>
      <c r="BL9" s="49"/>
      <c r="BM9" s="27" t="s">
        <v>3</v>
      </c>
      <c r="BN9" s="48" t="s">
        <v>2</v>
      </c>
      <c r="BO9" s="49"/>
      <c r="BP9" s="27" t="s">
        <v>3</v>
      </c>
      <c r="BQ9" s="48" t="s">
        <v>2</v>
      </c>
      <c r="BR9" s="49"/>
      <c r="BS9" s="27" t="s">
        <v>3</v>
      </c>
      <c r="BT9" s="27" t="s">
        <v>2</v>
      </c>
      <c r="BU9" s="48" t="s">
        <v>2</v>
      </c>
      <c r="BV9" s="49"/>
      <c r="BW9" s="27" t="s">
        <v>3</v>
      </c>
    </row>
    <row r="10" spans="1:75" ht="60" x14ac:dyDescent="0.25">
      <c r="A10" s="44"/>
      <c r="B10" s="43"/>
      <c r="C10" s="23"/>
      <c r="D10" s="29" t="s">
        <v>4</v>
      </c>
      <c r="E10" s="22"/>
      <c r="F10" s="23"/>
      <c r="G10" s="29" t="s">
        <v>4</v>
      </c>
      <c r="H10" s="22"/>
      <c r="I10" s="23"/>
      <c r="J10" s="29" t="s">
        <v>4</v>
      </c>
      <c r="K10" s="22"/>
      <c r="L10" s="23"/>
      <c r="M10" s="29" t="s">
        <v>4</v>
      </c>
      <c r="N10" s="22"/>
      <c r="O10" s="23"/>
      <c r="P10" s="29" t="s">
        <v>4</v>
      </c>
      <c r="Q10" s="22"/>
      <c r="R10" s="23"/>
      <c r="S10" s="29" t="s">
        <v>4</v>
      </c>
      <c r="T10" s="22"/>
      <c r="U10" s="23"/>
      <c r="V10" s="29" t="s">
        <v>4</v>
      </c>
      <c r="W10" s="22"/>
      <c r="X10" s="23"/>
      <c r="Y10" s="29" t="s">
        <v>4</v>
      </c>
      <c r="Z10" s="22"/>
      <c r="AA10" s="23"/>
      <c r="AB10" s="29" t="s">
        <v>4</v>
      </c>
      <c r="AC10" s="22"/>
      <c r="AD10" s="23"/>
      <c r="AE10" s="29" t="s">
        <v>4</v>
      </c>
      <c r="AF10" s="22"/>
      <c r="AG10" s="23"/>
      <c r="AH10" s="29" t="s">
        <v>4</v>
      </c>
      <c r="AI10" s="22"/>
      <c r="AJ10" s="23"/>
      <c r="AK10" s="29" t="s">
        <v>4</v>
      </c>
      <c r="AL10" s="22"/>
      <c r="AM10" s="23"/>
      <c r="AN10" s="29" t="s">
        <v>4</v>
      </c>
      <c r="AO10" s="22"/>
      <c r="AP10" s="23"/>
      <c r="AQ10" s="29" t="s">
        <v>4</v>
      </c>
      <c r="AR10" s="22"/>
      <c r="AS10" s="23"/>
      <c r="AT10" s="29" t="s">
        <v>4</v>
      </c>
      <c r="AU10" s="22"/>
      <c r="AV10" s="23"/>
      <c r="AW10" s="29" t="s">
        <v>4</v>
      </c>
      <c r="AX10" s="22"/>
      <c r="AY10" s="23"/>
      <c r="AZ10" s="29" t="s">
        <v>4</v>
      </c>
      <c r="BA10" s="22"/>
      <c r="BB10" s="23"/>
      <c r="BC10" s="29" t="s">
        <v>4</v>
      </c>
      <c r="BD10" s="22"/>
      <c r="BE10" s="23"/>
      <c r="BF10" s="29" t="s">
        <v>4</v>
      </c>
      <c r="BG10" s="22"/>
      <c r="BH10" s="23"/>
      <c r="BI10" s="29" t="s">
        <v>4</v>
      </c>
      <c r="BJ10" s="22"/>
      <c r="BK10" s="23"/>
      <c r="BL10" s="29" t="s">
        <v>4</v>
      </c>
      <c r="BM10" s="22"/>
      <c r="BN10" s="23"/>
      <c r="BO10" s="29" t="s">
        <v>4</v>
      </c>
      <c r="BP10" s="22"/>
      <c r="BQ10" s="23"/>
      <c r="BR10" s="29" t="s">
        <v>4</v>
      </c>
      <c r="BS10" s="22"/>
      <c r="BT10" s="22"/>
      <c r="BU10" s="23"/>
      <c r="BV10" s="29" t="s">
        <v>4</v>
      </c>
      <c r="BW10" s="22"/>
    </row>
    <row r="11" spans="1:75" x14ac:dyDescent="0.25">
      <c r="A11" s="17"/>
      <c r="B11" s="6" t="s">
        <v>6</v>
      </c>
      <c r="C11" s="30">
        <v>0</v>
      </c>
      <c r="D11" s="25">
        <v>0</v>
      </c>
      <c r="E11" s="25">
        <v>0</v>
      </c>
      <c r="F11" s="30">
        <v>0</v>
      </c>
      <c r="G11" s="25">
        <v>0</v>
      </c>
      <c r="H11" s="25">
        <v>0</v>
      </c>
      <c r="I11" s="30">
        <v>0</v>
      </c>
      <c r="J11" s="25">
        <v>0</v>
      </c>
      <c r="K11" s="25">
        <v>0</v>
      </c>
      <c r="L11" s="30">
        <v>0</v>
      </c>
      <c r="M11" s="25">
        <v>0</v>
      </c>
      <c r="N11" s="25">
        <v>0</v>
      </c>
      <c r="O11" s="30">
        <v>0</v>
      </c>
      <c r="P11" s="25">
        <v>0</v>
      </c>
      <c r="Q11" s="25">
        <v>0</v>
      </c>
      <c r="R11" s="30">
        <v>0</v>
      </c>
      <c r="S11" s="25">
        <v>0</v>
      </c>
      <c r="T11" s="25">
        <v>0</v>
      </c>
      <c r="U11" s="30">
        <v>0</v>
      </c>
      <c r="V11" s="25">
        <v>0</v>
      </c>
      <c r="W11" s="25">
        <v>0</v>
      </c>
      <c r="X11" s="30">
        <v>0</v>
      </c>
      <c r="Y11" s="25">
        <v>0</v>
      </c>
      <c r="Z11" s="25">
        <v>0</v>
      </c>
      <c r="AA11" s="30">
        <v>0</v>
      </c>
      <c r="AB11" s="25">
        <v>0</v>
      </c>
      <c r="AC11" s="25">
        <v>0</v>
      </c>
      <c r="AD11" s="30">
        <v>0</v>
      </c>
      <c r="AE11" s="25">
        <v>0</v>
      </c>
      <c r="AF11" s="25">
        <v>0</v>
      </c>
      <c r="AG11" s="30">
        <v>0</v>
      </c>
      <c r="AH11" s="25">
        <v>0</v>
      </c>
      <c r="AI11" s="25">
        <v>0</v>
      </c>
      <c r="AJ11" s="30">
        <v>0</v>
      </c>
      <c r="AK11" s="25">
        <v>0</v>
      </c>
      <c r="AL11" s="25">
        <v>0</v>
      </c>
      <c r="AM11" s="30">
        <v>0</v>
      </c>
      <c r="AN11" s="25">
        <v>0</v>
      </c>
      <c r="AO11" s="25">
        <v>0</v>
      </c>
      <c r="AP11" s="30">
        <v>0</v>
      </c>
      <c r="AQ11" s="25">
        <v>0</v>
      </c>
      <c r="AR11" s="25">
        <v>0</v>
      </c>
      <c r="AS11" s="30">
        <v>0</v>
      </c>
      <c r="AT11" s="25">
        <v>0</v>
      </c>
      <c r="AU11" s="25">
        <v>0</v>
      </c>
      <c r="AV11" s="30">
        <v>0</v>
      </c>
      <c r="AW11" s="25">
        <v>0</v>
      </c>
      <c r="AX11" s="25">
        <v>0</v>
      </c>
      <c r="AY11" s="30">
        <v>0</v>
      </c>
      <c r="AZ11" s="25">
        <v>0</v>
      </c>
      <c r="BA11" s="25">
        <v>0</v>
      </c>
      <c r="BB11" s="30">
        <v>0</v>
      </c>
      <c r="BC11" s="25">
        <v>0</v>
      </c>
      <c r="BD11" s="25">
        <v>0</v>
      </c>
      <c r="BE11" s="30">
        <v>0</v>
      </c>
      <c r="BF11" s="25">
        <v>0</v>
      </c>
      <c r="BG11" s="25">
        <v>0</v>
      </c>
      <c r="BH11" s="30">
        <v>0</v>
      </c>
      <c r="BI11" s="25">
        <v>0</v>
      </c>
      <c r="BJ11" s="25">
        <v>0</v>
      </c>
      <c r="BK11" s="30">
        <v>0</v>
      </c>
      <c r="BL11" s="25">
        <v>0</v>
      </c>
      <c r="BM11" s="25">
        <v>0</v>
      </c>
      <c r="BN11" s="30">
        <v>0</v>
      </c>
      <c r="BO11" s="25">
        <v>0</v>
      </c>
      <c r="BP11" s="25">
        <v>0</v>
      </c>
      <c r="BQ11" s="30">
        <v>0</v>
      </c>
      <c r="BR11" s="25">
        <v>0</v>
      </c>
      <c r="BS11" s="25">
        <v>0</v>
      </c>
      <c r="BT11" s="26">
        <v>64708753.009999998</v>
      </c>
      <c r="BU11" s="31">
        <f>BT11</f>
        <v>64708753.009999998</v>
      </c>
      <c r="BV11" s="32"/>
      <c r="BW11" s="32"/>
    </row>
    <row r="12" spans="1:75" x14ac:dyDescent="0.25">
      <c r="A12" s="18"/>
      <c r="B12" s="3" t="s">
        <v>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7"/>
      <c r="BS12" s="36"/>
      <c r="BT12" s="36"/>
      <c r="BU12" s="36"/>
      <c r="BV12" s="36"/>
      <c r="BW12" s="36"/>
    </row>
    <row r="13" spans="1:75" x14ac:dyDescent="0.25">
      <c r="A13" s="19">
        <v>101</v>
      </c>
      <c r="B13" s="1" t="s">
        <v>8</v>
      </c>
      <c r="C13" s="38">
        <v>26206334.899999999</v>
      </c>
      <c r="D13" s="36">
        <v>0</v>
      </c>
      <c r="E13" s="36">
        <v>27686721.449999999</v>
      </c>
      <c r="F13" s="36">
        <v>0</v>
      </c>
      <c r="G13" s="36">
        <v>0</v>
      </c>
      <c r="H13" s="36">
        <v>0</v>
      </c>
      <c r="I13" s="36">
        <v>71307.94</v>
      </c>
      <c r="J13" s="36">
        <v>0</v>
      </c>
      <c r="K13" s="36">
        <v>73080.179999999993</v>
      </c>
      <c r="L13" s="36">
        <v>654924.1</v>
      </c>
      <c r="M13" s="36">
        <v>0</v>
      </c>
      <c r="N13" s="36">
        <v>674468.28</v>
      </c>
      <c r="O13" s="36">
        <v>1241602.06</v>
      </c>
      <c r="P13" s="36">
        <v>0</v>
      </c>
      <c r="Q13" s="36">
        <v>1291389.33</v>
      </c>
      <c r="R13" s="36">
        <v>269759.71999999997</v>
      </c>
      <c r="S13" s="36">
        <v>0</v>
      </c>
      <c r="T13" s="36">
        <v>276608.68</v>
      </c>
      <c r="U13" s="36">
        <v>1044642.46</v>
      </c>
      <c r="V13" s="36">
        <v>0</v>
      </c>
      <c r="W13" s="36">
        <v>1092905.21</v>
      </c>
      <c r="X13" s="36">
        <v>3097035.51</v>
      </c>
      <c r="Y13" s="36">
        <v>0</v>
      </c>
      <c r="Z13" s="36">
        <v>3274248.85</v>
      </c>
      <c r="AA13" s="36">
        <v>9457460.8100000005</v>
      </c>
      <c r="AB13" s="36">
        <v>0</v>
      </c>
      <c r="AC13" s="36">
        <v>10044467.26</v>
      </c>
      <c r="AD13" s="36">
        <v>1179350.5900000001</v>
      </c>
      <c r="AE13" s="36">
        <v>0</v>
      </c>
      <c r="AF13" s="36">
        <v>1211050.49</v>
      </c>
      <c r="AG13" s="36">
        <v>4573828.04</v>
      </c>
      <c r="AH13" s="36">
        <v>0</v>
      </c>
      <c r="AI13" s="36">
        <v>4775566.99</v>
      </c>
      <c r="AJ13" s="36">
        <v>1502006.94</v>
      </c>
      <c r="AK13" s="36">
        <v>0</v>
      </c>
      <c r="AL13" s="36">
        <v>1546172.35</v>
      </c>
      <c r="AM13" s="36">
        <v>2586819.0499999998</v>
      </c>
      <c r="AN13" s="36">
        <v>0</v>
      </c>
      <c r="AO13" s="36">
        <v>2675087.14</v>
      </c>
      <c r="AP13" s="36">
        <v>2711540.45</v>
      </c>
      <c r="AQ13" s="36">
        <v>0</v>
      </c>
      <c r="AR13" s="36">
        <v>2791951.49</v>
      </c>
      <c r="AS13" s="36">
        <v>1336629.56</v>
      </c>
      <c r="AT13" s="36">
        <v>0</v>
      </c>
      <c r="AU13" s="36">
        <v>1309111.28</v>
      </c>
      <c r="AV13" s="36">
        <v>7092365.2199999997</v>
      </c>
      <c r="AW13" s="36">
        <v>0</v>
      </c>
      <c r="AX13" s="36">
        <v>7450239.2400000002</v>
      </c>
      <c r="AY13" s="36">
        <v>718712.77</v>
      </c>
      <c r="AZ13" s="36">
        <v>0</v>
      </c>
      <c r="BA13" s="36">
        <v>738439.54</v>
      </c>
      <c r="BB13" s="36">
        <v>298269.82</v>
      </c>
      <c r="BC13" s="36">
        <v>0</v>
      </c>
      <c r="BD13" s="36">
        <v>306937.57</v>
      </c>
      <c r="BE13" s="36">
        <v>777557.61</v>
      </c>
      <c r="BF13" s="36">
        <v>0</v>
      </c>
      <c r="BG13" s="38">
        <v>796761.62</v>
      </c>
      <c r="BH13" s="36">
        <v>0</v>
      </c>
      <c r="BI13" s="36">
        <v>0</v>
      </c>
      <c r="BJ13" s="36">
        <v>0</v>
      </c>
      <c r="BK13" s="36">
        <v>0</v>
      </c>
      <c r="BL13" s="36">
        <v>0</v>
      </c>
      <c r="BM13" s="36">
        <v>0</v>
      </c>
      <c r="BN13" s="36">
        <v>0</v>
      </c>
      <c r="BO13" s="36">
        <v>0</v>
      </c>
      <c r="BP13" s="36">
        <v>0</v>
      </c>
      <c r="BQ13" s="36">
        <v>0</v>
      </c>
      <c r="BR13" s="37">
        <v>0</v>
      </c>
      <c r="BS13" s="36">
        <v>0</v>
      </c>
      <c r="BT13" s="36"/>
      <c r="BU13" s="36">
        <f>C13+F13+I13+L13+O13+R13+U13+X13+AA13+AD13+AG13+AJ13+AM13+AP13+AS13+AV13+AY13+BB13+BE13+BN13+BQ13+BK13+BH13</f>
        <v>64820147.550000004</v>
      </c>
      <c r="BV13" s="36">
        <f>D13+G13+J13+M13+P13+S13+V13+Y13+AB13+AE13+AH13+AK13+AN13+AQ13+AT13+AW13+AZ13+BC13+BF13+BO13+BR13+BL13+BI13</f>
        <v>0</v>
      </c>
      <c r="BW13" s="36">
        <f>E13+H13+K13+N13+Q13+T13+W13+Z13+AC13+AF13+AI13+AL13+AO13+AR13+AU13+AX13+BA13+BD13+BG13+BP13+BS13+BM13+BJ13</f>
        <v>68015206.950000018</v>
      </c>
    </row>
    <row r="14" spans="1:75" x14ac:dyDescent="0.25">
      <c r="A14" s="19">
        <v>102</v>
      </c>
      <c r="B14" s="1" t="s">
        <v>9</v>
      </c>
      <c r="C14" s="38">
        <v>3272861.47</v>
      </c>
      <c r="D14" s="36">
        <v>0</v>
      </c>
      <c r="E14" s="36">
        <v>3778309.19</v>
      </c>
      <c r="F14" s="36">
        <v>0</v>
      </c>
      <c r="G14" s="36">
        <v>0</v>
      </c>
      <c r="H14" s="36">
        <v>0</v>
      </c>
      <c r="I14" s="36">
        <v>5287.84</v>
      </c>
      <c r="J14" s="36">
        <v>0</v>
      </c>
      <c r="K14" s="36">
        <v>5735.39</v>
      </c>
      <c r="L14" s="36">
        <v>48278.14</v>
      </c>
      <c r="M14" s="36">
        <v>0</v>
      </c>
      <c r="N14" s="36">
        <v>52207.69</v>
      </c>
      <c r="O14" s="36">
        <v>92252.62</v>
      </c>
      <c r="P14" s="36">
        <v>0</v>
      </c>
      <c r="Q14" s="36">
        <v>98977.23</v>
      </c>
      <c r="R14" s="36">
        <v>19868.98</v>
      </c>
      <c r="S14" s="36">
        <v>0</v>
      </c>
      <c r="T14" s="36">
        <v>21299.75</v>
      </c>
      <c r="U14" s="36">
        <v>77570.179999999993</v>
      </c>
      <c r="V14" s="36">
        <v>0</v>
      </c>
      <c r="W14" s="36">
        <v>83264.649999999994</v>
      </c>
      <c r="X14" s="36">
        <v>225473.29</v>
      </c>
      <c r="Y14" s="36">
        <v>0</v>
      </c>
      <c r="Z14" s="36">
        <v>272829.09000000003</v>
      </c>
      <c r="AA14" s="36">
        <v>682165.26</v>
      </c>
      <c r="AB14" s="36">
        <v>0</v>
      </c>
      <c r="AC14" s="36">
        <v>793495.89</v>
      </c>
      <c r="AD14" s="36">
        <v>86754.75</v>
      </c>
      <c r="AE14" s="36">
        <v>0</v>
      </c>
      <c r="AF14" s="36">
        <v>93164.55</v>
      </c>
      <c r="AG14" s="36">
        <v>301829.12</v>
      </c>
      <c r="AH14" s="36">
        <v>0</v>
      </c>
      <c r="AI14" s="36">
        <v>341324.52</v>
      </c>
      <c r="AJ14" s="36">
        <v>112590.19</v>
      </c>
      <c r="AK14" s="36">
        <v>0</v>
      </c>
      <c r="AL14" s="36">
        <v>121675.3</v>
      </c>
      <c r="AM14" s="36">
        <v>192470.66</v>
      </c>
      <c r="AN14" s="36">
        <v>0</v>
      </c>
      <c r="AO14" s="36">
        <v>294847.48</v>
      </c>
      <c r="AP14" s="36">
        <v>203685.82</v>
      </c>
      <c r="AQ14" s="36">
        <v>0</v>
      </c>
      <c r="AR14" s="36">
        <v>219615.02</v>
      </c>
      <c r="AS14" s="36">
        <v>101198.15</v>
      </c>
      <c r="AT14" s="36">
        <v>0</v>
      </c>
      <c r="AU14" s="36">
        <v>112889.47</v>
      </c>
      <c r="AV14" s="36">
        <v>502373.87</v>
      </c>
      <c r="AW14" s="36">
        <v>0</v>
      </c>
      <c r="AX14" s="36">
        <v>627270.72</v>
      </c>
      <c r="AY14" s="36">
        <v>53428.98</v>
      </c>
      <c r="AZ14" s="36">
        <v>0</v>
      </c>
      <c r="BA14" s="36">
        <v>57356.68</v>
      </c>
      <c r="BB14" s="36">
        <v>22136.04</v>
      </c>
      <c r="BC14" s="36">
        <v>0</v>
      </c>
      <c r="BD14" s="36">
        <v>23767.119999999999</v>
      </c>
      <c r="BE14" s="36">
        <v>45756.9</v>
      </c>
      <c r="BF14" s="36">
        <v>0</v>
      </c>
      <c r="BG14" s="38">
        <v>50879.77</v>
      </c>
      <c r="BH14" s="36">
        <v>0</v>
      </c>
      <c r="BI14" s="36">
        <v>0</v>
      </c>
      <c r="BJ14" s="36">
        <v>0</v>
      </c>
      <c r="BK14" s="36">
        <v>0</v>
      </c>
      <c r="BL14" s="36">
        <v>0</v>
      </c>
      <c r="BM14" s="36">
        <v>0</v>
      </c>
      <c r="BN14" s="36">
        <v>0</v>
      </c>
      <c r="BO14" s="36">
        <v>0</v>
      </c>
      <c r="BP14" s="36">
        <v>0</v>
      </c>
      <c r="BQ14" s="36">
        <v>0</v>
      </c>
      <c r="BR14" s="37">
        <v>0</v>
      </c>
      <c r="BS14" s="36">
        <v>0</v>
      </c>
      <c r="BT14" s="36">
        <v>0</v>
      </c>
      <c r="BU14" s="36">
        <f t="shared" ref="BU14:BU22" si="0">C14+F14+I14+L14+O14+R14+U14+X14+AA14+AD14+AG14+AJ14+AM14+AP14+AS14+AV14+AY14+BB14+BE14+BN14+BQ14+BK14+BH14</f>
        <v>6045982.2600000026</v>
      </c>
      <c r="BV14" s="36">
        <f t="shared" ref="BV14:BV22" si="1">D14+G14+J14+M14+P14+S14+V14+Y14+AB14+AE14+AH14+AK14+AN14+AQ14+AT14+AW14+AZ14+BC14+BF14+BO14+BR14+BL14+BI14</f>
        <v>0</v>
      </c>
      <c r="BW14" s="36">
        <f t="shared" ref="BW14:BW22" si="2">E14+H14+K14+N14+Q14+T14+W14+Z14+AC14+AF14+AI14+AL14+AO14+AR14+AU14+AX14+BA14+BD14+BG14+BP14+BS14+BM14+BJ14</f>
        <v>7048909.509999997</v>
      </c>
    </row>
    <row r="15" spans="1:75" x14ac:dyDescent="0.25">
      <c r="A15" s="19">
        <v>103</v>
      </c>
      <c r="B15" s="1" t="s">
        <v>10</v>
      </c>
      <c r="C15" s="38">
        <v>15718297.16</v>
      </c>
      <c r="D15" s="36">
        <v>254.43</v>
      </c>
      <c r="E15" s="36">
        <v>22306937.170000002</v>
      </c>
      <c r="F15" s="36">
        <v>0</v>
      </c>
      <c r="G15" s="36">
        <v>0</v>
      </c>
      <c r="H15" s="36">
        <v>0</v>
      </c>
      <c r="I15" s="36">
        <v>6852.47</v>
      </c>
      <c r="J15" s="36">
        <v>0</v>
      </c>
      <c r="K15" s="36">
        <v>9712.0300000000007</v>
      </c>
      <c r="L15" s="36">
        <v>34055.800000000003</v>
      </c>
      <c r="M15" s="36">
        <v>0</v>
      </c>
      <c r="N15" s="36">
        <v>73350.61</v>
      </c>
      <c r="O15" s="36">
        <v>217783.14</v>
      </c>
      <c r="P15" s="36">
        <v>0</v>
      </c>
      <c r="Q15" s="36">
        <v>239364.36</v>
      </c>
      <c r="R15" s="36">
        <v>1464.9</v>
      </c>
      <c r="S15" s="36">
        <v>0</v>
      </c>
      <c r="T15" s="36">
        <v>6693.99</v>
      </c>
      <c r="U15" s="36">
        <v>1979869.74</v>
      </c>
      <c r="V15" s="36">
        <v>0</v>
      </c>
      <c r="W15" s="36">
        <v>2159323.41</v>
      </c>
      <c r="X15" s="36">
        <v>136642.1</v>
      </c>
      <c r="Y15" s="36">
        <v>25718.2</v>
      </c>
      <c r="Z15" s="36">
        <v>217206.39999999999</v>
      </c>
      <c r="AA15" s="36">
        <v>900354.8</v>
      </c>
      <c r="AB15" s="36">
        <v>20404.900000000001</v>
      </c>
      <c r="AC15" s="36">
        <v>5492274.5999999996</v>
      </c>
      <c r="AD15" s="36">
        <v>61597478.329999998</v>
      </c>
      <c r="AE15" s="36">
        <v>0</v>
      </c>
      <c r="AF15" s="36">
        <v>73557122.140000001</v>
      </c>
      <c r="AG15" s="36">
        <v>50020.34</v>
      </c>
      <c r="AH15" s="36">
        <v>0</v>
      </c>
      <c r="AI15" s="36">
        <v>180148.78</v>
      </c>
      <c r="AJ15" s="36">
        <v>163280.82</v>
      </c>
      <c r="AK15" s="36">
        <v>0</v>
      </c>
      <c r="AL15" s="36">
        <v>297875.64</v>
      </c>
      <c r="AM15" s="36">
        <v>6046775.4400000004</v>
      </c>
      <c r="AN15" s="36">
        <v>0</v>
      </c>
      <c r="AO15" s="36">
        <v>12141437.609999999</v>
      </c>
      <c r="AP15" s="36">
        <v>778483.82</v>
      </c>
      <c r="AQ15" s="36">
        <v>0</v>
      </c>
      <c r="AR15" s="36">
        <v>4389413.57</v>
      </c>
      <c r="AS15" s="36">
        <v>1828998.89</v>
      </c>
      <c r="AT15" s="36">
        <v>64795.31</v>
      </c>
      <c r="AU15" s="36">
        <v>2275560.6800000002</v>
      </c>
      <c r="AV15" s="36">
        <v>7840986.4900000002</v>
      </c>
      <c r="AW15" s="36">
        <v>72616.73</v>
      </c>
      <c r="AX15" s="36">
        <v>2563931.54</v>
      </c>
      <c r="AY15" s="36">
        <v>183927.2</v>
      </c>
      <c r="AZ15" s="36">
        <v>0</v>
      </c>
      <c r="BA15" s="36">
        <v>232099.09</v>
      </c>
      <c r="BB15" s="36">
        <v>1635.54</v>
      </c>
      <c r="BC15" s="36">
        <v>0</v>
      </c>
      <c r="BD15" s="36">
        <v>3448.67</v>
      </c>
      <c r="BE15" s="36">
        <v>202932.23</v>
      </c>
      <c r="BF15" s="36">
        <v>0</v>
      </c>
      <c r="BG15" s="38">
        <v>253705.65</v>
      </c>
      <c r="BH15" s="36">
        <v>0</v>
      </c>
      <c r="BI15" s="36">
        <v>0</v>
      </c>
      <c r="BJ15" s="36">
        <v>0</v>
      </c>
      <c r="BK15" s="36">
        <v>0</v>
      </c>
      <c r="BL15" s="36">
        <v>0</v>
      </c>
      <c r="BM15" s="36">
        <v>0</v>
      </c>
      <c r="BN15" s="36">
        <v>0</v>
      </c>
      <c r="BO15" s="36">
        <v>0</v>
      </c>
      <c r="BP15" s="36">
        <v>0</v>
      </c>
      <c r="BQ15" s="36">
        <v>0</v>
      </c>
      <c r="BR15" s="37">
        <v>0</v>
      </c>
      <c r="BS15" s="36">
        <v>0</v>
      </c>
      <c r="BT15" s="36">
        <v>0</v>
      </c>
      <c r="BU15" s="36">
        <f t="shared" si="0"/>
        <v>97689839.209999993</v>
      </c>
      <c r="BV15" s="36">
        <f t="shared" si="1"/>
        <v>183789.57</v>
      </c>
      <c r="BW15" s="36">
        <f t="shared" si="2"/>
        <v>126399605.94000003</v>
      </c>
    </row>
    <row r="16" spans="1:75" x14ac:dyDescent="0.25">
      <c r="A16" s="19">
        <v>104</v>
      </c>
      <c r="B16" s="1" t="s">
        <v>11</v>
      </c>
      <c r="C16" s="38">
        <v>26673154.059999999</v>
      </c>
      <c r="D16" s="36">
        <v>0</v>
      </c>
      <c r="E16" s="36">
        <v>30855993.670000002</v>
      </c>
      <c r="F16" s="36">
        <v>0</v>
      </c>
      <c r="G16" s="36">
        <v>0</v>
      </c>
      <c r="H16" s="36">
        <v>0</v>
      </c>
      <c r="I16" s="36">
        <v>251500</v>
      </c>
      <c r="J16" s="36">
        <v>0</v>
      </c>
      <c r="K16" s="36">
        <v>278000</v>
      </c>
      <c r="L16" s="36">
        <v>22175265.640000001</v>
      </c>
      <c r="M16" s="36">
        <v>154252.10999999999</v>
      </c>
      <c r="N16" s="36">
        <v>26898397.34</v>
      </c>
      <c r="O16" s="36">
        <v>3129792</v>
      </c>
      <c r="P16" s="36">
        <v>0</v>
      </c>
      <c r="Q16" s="36">
        <v>3794963.61</v>
      </c>
      <c r="R16" s="36">
        <v>192600</v>
      </c>
      <c r="S16" s="36">
        <v>0</v>
      </c>
      <c r="T16" s="36">
        <v>304093.06</v>
      </c>
      <c r="U16" s="36">
        <v>539904</v>
      </c>
      <c r="V16" s="36">
        <v>0</v>
      </c>
      <c r="W16" s="36">
        <v>1563213.44</v>
      </c>
      <c r="X16" s="36">
        <v>565625.63</v>
      </c>
      <c r="Y16" s="36">
        <v>40000</v>
      </c>
      <c r="Z16" s="36">
        <v>1664407.72</v>
      </c>
      <c r="AA16" s="36">
        <v>2918804.67</v>
      </c>
      <c r="AB16" s="36">
        <v>0</v>
      </c>
      <c r="AC16" s="36">
        <v>3282501.6</v>
      </c>
      <c r="AD16" s="36">
        <v>58577359.469999999</v>
      </c>
      <c r="AE16" s="36">
        <v>0</v>
      </c>
      <c r="AF16" s="36">
        <v>70680147.170000002</v>
      </c>
      <c r="AG16" s="36">
        <v>422372.57</v>
      </c>
      <c r="AH16" s="36">
        <v>0</v>
      </c>
      <c r="AI16" s="36">
        <v>1645663.3</v>
      </c>
      <c r="AJ16" s="36">
        <v>43609269.590000004</v>
      </c>
      <c r="AK16" s="36">
        <v>19148.29</v>
      </c>
      <c r="AL16" s="36">
        <v>43723002.640000001</v>
      </c>
      <c r="AM16" s="36">
        <v>1792072023.95</v>
      </c>
      <c r="AN16" s="36">
        <v>0</v>
      </c>
      <c r="AO16" s="36">
        <v>1741617878.3900001</v>
      </c>
      <c r="AP16" s="36">
        <v>5915426</v>
      </c>
      <c r="AQ16" s="36">
        <v>0</v>
      </c>
      <c r="AR16" s="36">
        <v>6378273.9299999997</v>
      </c>
      <c r="AS16" s="36">
        <v>30382811.5</v>
      </c>
      <c r="AT16" s="36">
        <v>0</v>
      </c>
      <c r="AU16" s="36">
        <v>56885009.020000003</v>
      </c>
      <c r="AV16" s="36">
        <v>14032849.619999999</v>
      </c>
      <c r="AW16" s="36">
        <v>0</v>
      </c>
      <c r="AX16" s="36">
        <v>13983676.550000001</v>
      </c>
      <c r="AY16" s="36">
        <v>950000</v>
      </c>
      <c r="AZ16" s="36">
        <v>0</v>
      </c>
      <c r="BA16" s="36">
        <v>950000</v>
      </c>
      <c r="BB16" s="36">
        <v>4553708.3099999996</v>
      </c>
      <c r="BC16" s="36">
        <v>0</v>
      </c>
      <c r="BD16" s="36">
        <v>5839708.3099999996</v>
      </c>
      <c r="BE16" s="36">
        <v>481049.91</v>
      </c>
      <c r="BF16" s="36">
        <v>0</v>
      </c>
      <c r="BG16" s="38">
        <v>1008964.11</v>
      </c>
      <c r="BH16" s="36">
        <v>0</v>
      </c>
      <c r="BI16" s="36">
        <v>0</v>
      </c>
      <c r="BJ16" s="36">
        <v>0</v>
      </c>
      <c r="BK16" s="36">
        <v>0</v>
      </c>
      <c r="BL16" s="36">
        <v>0</v>
      </c>
      <c r="BM16" s="36">
        <v>0</v>
      </c>
      <c r="BN16" s="36">
        <v>0</v>
      </c>
      <c r="BO16" s="36">
        <v>0</v>
      </c>
      <c r="BP16" s="36">
        <v>0</v>
      </c>
      <c r="BQ16" s="36">
        <v>0</v>
      </c>
      <c r="BR16" s="37">
        <v>0</v>
      </c>
      <c r="BS16" s="36">
        <v>0</v>
      </c>
      <c r="BT16" s="36">
        <v>0</v>
      </c>
      <c r="BU16" s="36">
        <f t="shared" si="0"/>
        <v>2007443516.9199998</v>
      </c>
      <c r="BV16" s="36">
        <f t="shared" si="1"/>
        <v>213400.4</v>
      </c>
      <c r="BW16" s="36">
        <f t="shared" si="2"/>
        <v>2011353893.8599999</v>
      </c>
    </row>
    <row r="17" spans="1:75" x14ac:dyDescent="0.25">
      <c r="A17" s="19">
        <v>105</v>
      </c>
      <c r="B17" s="1" t="s">
        <v>15</v>
      </c>
      <c r="C17" s="38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0</v>
      </c>
      <c r="AT17" s="36">
        <v>0</v>
      </c>
      <c r="AU17" s="36">
        <v>0</v>
      </c>
      <c r="AV17" s="36">
        <v>0</v>
      </c>
      <c r="AW17" s="36">
        <v>0</v>
      </c>
      <c r="AX17" s="36">
        <v>0</v>
      </c>
      <c r="AY17" s="36">
        <v>0</v>
      </c>
      <c r="AZ17" s="36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6">
        <v>0</v>
      </c>
      <c r="BG17" s="38">
        <v>0</v>
      </c>
      <c r="BH17" s="36">
        <v>0</v>
      </c>
      <c r="BI17" s="36">
        <v>0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0</v>
      </c>
      <c r="BQ17" s="36">
        <v>0</v>
      </c>
      <c r="BR17" s="37">
        <v>0</v>
      </c>
      <c r="BS17" s="36">
        <v>0</v>
      </c>
      <c r="BT17" s="36">
        <v>0</v>
      </c>
      <c r="BU17" s="36">
        <f t="shared" si="0"/>
        <v>0</v>
      </c>
      <c r="BV17" s="36">
        <f t="shared" si="1"/>
        <v>0</v>
      </c>
      <c r="BW17" s="36">
        <f t="shared" si="2"/>
        <v>0</v>
      </c>
    </row>
    <row r="18" spans="1:75" x14ac:dyDescent="0.25">
      <c r="A18" s="19">
        <v>106</v>
      </c>
      <c r="B18" s="1" t="s">
        <v>16</v>
      </c>
      <c r="C18" s="38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6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8">
        <v>0</v>
      </c>
      <c r="BH18" s="36">
        <v>0</v>
      </c>
      <c r="BI18" s="36">
        <v>0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7">
        <v>0</v>
      </c>
      <c r="BS18" s="36">
        <v>0</v>
      </c>
      <c r="BT18" s="36">
        <v>0</v>
      </c>
      <c r="BU18" s="36">
        <f t="shared" si="0"/>
        <v>0</v>
      </c>
      <c r="BV18" s="36">
        <f t="shared" si="1"/>
        <v>0</v>
      </c>
      <c r="BW18" s="36">
        <f t="shared" si="2"/>
        <v>0</v>
      </c>
    </row>
    <row r="19" spans="1:75" x14ac:dyDescent="0.25">
      <c r="A19" s="19">
        <v>107</v>
      </c>
      <c r="B19" s="1" t="s">
        <v>12</v>
      </c>
      <c r="C19" s="38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53405.97</v>
      </c>
      <c r="AB19" s="36">
        <v>0</v>
      </c>
      <c r="AC19" s="36">
        <v>53405.97</v>
      </c>
      <c r="AD19" s="36">
        <v>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633320.91</v>
      </c>
      <c r="AN19" s="36">
        <v>0</v>
      </c>
      <c r="AO19" s="36">
        <v>633320.91</v>
      </c>
      <c r="AP19" s="36">
        <v>0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291.16000000000003</v>
      </c>
      <c r="AY19" s="36">
        <v>0</v>
      </c>
      <c r="AZ19" s="36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8">
        <v>0</v>
      </c>
      <c r="BH19" s="36">
        <v>0</v>
      </c>
      <c r="BI19" s="36">
        <v>0</v>
      </c>
      <c r="BJ19" s="36">
        <v>0</v>
      </c>
      <c r="BK19" s="36">
        <v>38006485.079999998</v>
      </c>
      <c r="BL19" s="36">
        <v>0</v>
      </c>
      <c r="BM19" s="36">
        <v>38006485.079999998</v>
      </c>
      <c r="BN19" s="36">
        <v>0</v>
      </c>
      <c r="BO19" s="36">
        <v>0</v>
      </c>
      <c r="BP19" s="36">
        <v>0</v>
      </c>
      <c r="BQ19" s="36">
        <v>0</v>
      </c>
      <c r="BR19" s="37">
        <v>0</v>
      </c>
      <c r="BS19" s="36">
        <v>0</v>
      </c>
      <c r="BT19" s="36">
        <v>0</v>
      </c>
      <c r="BU19" s="36">
        <f t="shared" si="0"/>
        <v>38693211.960000001</v>
      </c>
      <c r="BV19" s="36">
        <f t="shared" si="1"/>
        <v>0</v>
      </c>
      <c r="BW19" s="36">
        <f t="shared" si="2"/>
        <v>38693503.119999997</v>
      </c>
    </row>
    <row r="20" spans="1:75" x14ac:dyDescent="0.25">
      <c r="A20" s="19">
        <v>108</v>
      </c>
      <c r="B20" s="1" t="s">
        <v>18</v>
      </c>
      <c r="C20" s="38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649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0</v>
      </c>
      <c r="BA20" s="36">
        <v>0</v>
      </c>
      <c r="BB20" s="36">
        <v>0</v>
      </c>
      <c r="BC20" s="36">
        <v>0</v>
      </c>
      <c r="BD20" s="36">
        <v>0</v>
      </c>
      <c r="BE20" s="36">
        <v>0</v>
      </c>
      <c r="BF20" s="36">
        <v>0</v>
      </c>
      <c r="BG20" s="38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7">
        <v>0</v>
      </c>
      <c r="BS20" s="36">
        <v>0</v>
      </c>
      <c r="BT20" s="36">
        <v>0</v>
      </c>
      <c r="BU20" s="36">
        <f t="shared" si="0"/>
        <v>0</v>
      </c>
      <c r="BV20" s="36">
        <f t="shared" si="1"/>
        <v>0</v>
      </c>
      <c r="BW20" s="36">
        <f t="shared" si="2"/>
        <v>649</v>
      </c>
    </row>
    <row r="21" spans="1:75" x14ac:dyDescent="0.25">
      <c r="A21" s="19">
        <v>109</v>
      </c>
      <c r="B21" s="1" t="s">
        <v>13</v>
      </c>
      <c r="C21" s="38">
        <v>195483.83</v>
      </c>
      <c r="D21" s="36">
        <v>0</v>
      </c>
      <c r="E21" s="36">
        <v>446525.72</v>
      </c>
      <c r="F21" s="36">
        <v>0</v>
      </c>
      <c r="G21" s="36">
        <v>0</v>
      </c>
      <c r="H21" s="36">
        <v>0</v>
      </c>
      <c r="I21" s="36">
        <v>4736.1000000000004</v>
      </c>
      <c r="J21" s="36">
        <v>0</v>
      </c>
      <c r="K21" s="36">
        <v>4736.1000000000004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39875.33</v>
      </c>
      <c r="Y21" s="36">
        <v>0</v>
      </c>
      <c r="Z21" s="36">
        <v>129164.94</v>
      </c>
      <c r="AA21" s="36">
        <v>15000</v>
      </c>
      <c r="AB21" s="36">
        <v>0</v>
      </c>
      <c r="AC21" s="36">
        <v>15000</v>
      </c>
      <c r="AD21" s="36">
        <v>0</v>
      </c>
      <c r="AE21" s="36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36">
        <v>0</v>
      </c>
      <c r="AO21" s="36">
        <v>0</v>
      </c>
      <c r="AP21" s="36">
        <v>0</v>
      </c>
      <c r="AQ21" s="36">
        <v>0</v>
      </c>
      <c r="AR21" s="36">
        <v>0</v>
      </c>
      <c r="AS21" s="36">
        <v>0</v>
      </c>
      <c r="AT21" s="36">
        <v>0</v>
      </c>
      <c r="AU21" s="36">
        <v>0</v>
      </c>
      <c r="AV21" s="36">
        <v>147640.84</v>
      </c>
      <c r="AW21" s="36">
        <v>0</v>
      </c>
      <c r="AX21" s="36">
        <v>201265.62</v>
      </c>
      <c r="AY21" s="36">
        <v>0</v>
      </c>
      <c r="AZ21" s="36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6">
        <v>0</v>
      </c>
      <c r="BG21" s="38">
        <v>0</v>
      </c>
      <c r="BH21" s="36"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  <c r="BP21" s="36">
        <v>0</v>
      </c>
      <c r="BQ21" s="36">
        <v>0</v>
      </c>
      <c r="BR21" s="37">
        <v>0</v>
      </c>
      <c r="BS21" s="36">
        <v>0</v>
      </c>
      <c r="BT21" s="36">
        <v>0</v>
      </c>
      <c r="BU21" s="36">
        <f t="shared" si="0"/>
        <v>402736.1</v>
      </c>
      <c r="BV21" s="36">
        <f t="shared" si="1"/>
        <v>0</v>
      </c>
      <c r="BW21" s="36">
        <f t="shared" si="2"/>
        <v>796692.38</v>
      </c>
    </row>
    <row r="22" spans="1:75" x14ac:dyDescent="0.25">
      <c r="A22" s="19">
        <v>110</v>
      </c>
      <c r="B22" s="1" t="s">
        <v>14</v>
      </c>
      <c r="C22" s="38">
        <v>443000</v>
      </c>
      <c r="D22" s="36">
        <v>0</v>
      </c>
      <c r="E22" s="36">
        <v>512029.02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3300</v>
      </c>
      <c r="AH22" s="36">
        <v>0</v>
      </c>
      <c r="AI22" s="36">
        <v>3300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1152809.83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101000</v>
      </c>
      <c r="AW22" s="36">
        <v>0</v>
      </c>
      <c r="AX22" s="36">
        <v>212176.26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0</v>
      </c>
      <c r="BE22" s="36">
        <v>0</v>
      </c>
      <c r="BF22" s="36">
        <v>0</v>
      </c>
      <c r="BG22" s="38">
        <v>0</v>
      </c>
      <c r="BH22" s="36">
        <v>22018000.5</v>
      </c>
      <c r="BI22" s="36">
        <v>0</v>
      </c>
      <c r="BJ22" s="36">
        <v>255892983.66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7">
        <v>0</v>
      </c>
      <c r="BS22" s="36">
        <v>0</v>
      </c>
      <c r="BT22" s="36">
        <v>0</v>
      </c>
      <c r="BU22" s="36">
        <f t="shared" si="0"/>
        <v>22565300.5</v>
      </c>
      <c r="BV22" s="36">
        <f t="shared" si="1"/>
        <v>0</v>
      </c>
      <c r="BW22" s="36">
        <f t="shared" si="2"/>
        <v>257773298.77000001</v>
      </c>
    </row>
    <row r="23" spans="1:75" s="12" customFormat="1" x14ac:dyDescent="0.25">
      <c r="A23" s="18">
        <v>100</v>
      </c>
      <c r="B23" s="3" t="s">
        <v>19</v>
      </c>
      <c r="C23" s="35">
        <f>SUM(C13:C22)</f>
        <v>72509131.420000002</v>
      </c>
      <c r="D23" s="35">
        <f t="shared" ref="D23:BO23" si="3">SUM(D13:D22)</f>
        <v>254.43</v>
      </c>
      <c r="E23" s="35">
        <f t="shared" si="3"/>
        <v>85586516.219999999</v>
      </c>
      <c r="F23" s="35">
        <f t="shared" si="3"/>
        <v>0</v>
      </c>
      <c r="G23" s="35">
        <f t="shared" si="3"/>
        <v>0</v>
      </c>
      <c r="H23" s="35">
        <f t="shared" si="3"/>
        <v>0</v>
      </c>
      <c r="I23" s="35">
        <f t="shared" si="3"/>
        <v>339684.35</v>
      </c>
      <c r="J23" s="35">
        <f t="shared" si="3"/>
        <v>0</v>
      </c>
      <c r="K23" s="35">
        <f t="shared" si="3"/>
        <v>371263.69999999995</v>
      </c>
      <c r="L23" s="35">
        <f t="shared" si="3"/>
        <v>22912523.68</v>
      </c>
      <c r="M23" s="35">
        <f t="shared" si="3"/>
        <v>154252.10999999999</v>
      </c>
      <c r="N23" s="35">
        <f t="shared" si="3"/>
        <v>27698423.919999998</v>
      </c>
      <c r="O23" s="35">
        <f t="shared" si="3"/>
        <v>4681429.82</v>
      </c>
      <c r="P23" s="35">
        <f t="shared" si="3"/>
        <v>0</v>
      </c>
      <c r="Q23" s="35">
        <f t="shared" si="3"/>
        <v>5424694.5299999993</v>
      </c>
      <c r="R23" s="35">
        <f t="shared" si="3"/>
        <v>483693.6</v>
      </c>
      <c r="S23" s="35">
        <f t="shared" si="3"/>
        <v>0</v>
      </c>
      <c r="T23" s="35">
        <f t="shared" si="3"/>
        <v>608695.48</v>
      </c>
      <c r="U23" s="35">
        <f t="shared" si="3"/>
        <v>3641986.38</v>
      </c>
      <c r="V23" s="35">
        <f t="shared" si="3"/>
        <v>0</v>
      </c>
      <c r="W23" s="35">
        <f t="shared" si="3"/>
        <v>4898706.71</v>
      </c>
      <c r="X23" s="35">
        <f t="shared" si="3"/>
        <v>4064651.86</v>
      </c>
      <c r="Y23" s="35">
        <f t="shared" si="3"/>
        <v>65718.2</v>
      </c>
      <c r="Z23" s="35">
        <f t="shared" si="3"/>
        <v>5557857</v>
      </c>
      <c r="AA23" s="35">
        <f t="shared" si="3"/>
        <v>14027191.510000002</v>
      </c>
      <c r="AB23" s="35">
        <f t="shared" si="3"/>
        <v>20404.900000000001</v>
      </c>
      <c r="AC23" s="35">
        <f t="shared" si="3"/>
        <v>19681794.32</v>
      </c>
      <c r="AD23" s="35">
        <f t="shared" si="3"/>
        <v>121440943.14</v>
      </c>
      <c r="AE23" s="35">
        <f t="shared" si="3"/>
        <v>0</v>
      </c>
      <c r="AF23" s="35">
        <f t="shared" si="3"/>
        <v>145541484.35000002</v>
      </c>
      <c r="AG23" s="35">
        <f t="shared" si="3"/>
        <v>5351350.07</v>
      </c>
      <c r="AH23" s="35">
        <f t="shared" si="3"/>
        <v>0</v>
      </c>
      <c r="AI23" s="35">
        <f t="shared" si="3"/>
        <v>6946003.5899999999</v>
      </c>
      <c r="AJ23" s="35">
        <f t="shared" si="3"/>
        <v>45387147.540000007</v>
      </c>
      <c r="AK23" s="35">
        <f t="shared" si="3"/>
        <v>19148.29</v>
      </c>
      <c r="AL23" s="35">
        <f t="shared" si="3"/>
        <v>45688725.93</v>
      </c>
      <c r="AM23" s="35">
        <f t="shared" si="3"/>
        <v>1801531410.0100002</v>
      </c>
      <c r="AN23" s="35">
        <f t="shared" si="3"/>
        <v>0</v>
      </c>
      <c r="AO23" s="35">
        <f t="shared" si="3"/>
        <v>1758515381.3600001</v>
      </c>
      <c r="AP23" s="35">
        <f t="shared" si="3"/>
        <v>9609136.0899999999</v>
      </c>
      <c r="AQ23" s="35">
        <f t="shared" si="3"/>
        <v>0</v>
      </c>
      <c r="AR23" s="35">
        <f t="shared" si="3"/>
        <v>13779254.01</v>
      </c>
      <c r="AS23" s="35">
        <f t="shared" si="3"/>
        <v>33649638.100000001</v>
      </c>
      <c r="AT23" s="35">
        <f t="shared" si="3"/>
        <v>64795.31</v>
      </c>
      <c r="AU23" s="35">
        <f t="shared" si="3"/>
        <v>60582570.450000003</v>
      </c>
      <c r="AV23" s="35">
        <f t="shared" si="3"/>
        <v>29717216.039999999</v>
      </c>
      <c r="AW23" s="35">
        <f t="shared" si="3"/>
        <v>72616.73</v>
      </c>
      <c r="AX23" s="35">
        <f t="shared" si="3"/>
        <v>25038851.090000004</v>
      </c>
      <c r="AY23" s="35">
        <f t="shared" si="3"/>
        <v>1906068.95</v>
      </c>
      <c r="AZ23" s="35">
        <f t="shared" si="3"/>
        <v>0</v>
      </c>
      <c r="BA23" s="35">
        <f t="shared" si="3"/>
        <v>1977895.31</v>
      </c>
      <c r="BB23" s="35">
        <f t="shared" si="3"/>
        <v>4875749.71</v>
      </c>
      <c r="BC23" s="35">
        <f t="shared" si="3"/>
        <v>0</v>
      </c>
      <c r="BD23" s="35">
        <f t="shared" si="3"/>
        <v>6173861.6699999999</v>
      </c>
      <c r="BE23" s="35">
        <f t="shared" si="3"/>
        <v>1507296.65</v>
      </c>
      <c r="BF23" s="35">
        <f t="shared" si="3"/>
        <v>0</v>
      </c>
      <c r="BG23" s="35">
        <f t="shared" si="3"/>
        <v>2110311.15</v>
      </c>
      <c r="BH23" s="35">
        <f t="shared" si="3"/>
        <v>22018000.5</v>
      </c>
      <c r="BI23" s="35">
        <f t="shared" si="3"/>
        <v>0</v>
      </c>
      <c r="BJ23" s="35">
        <f t="shared" si="3"/>
        <v>255892983.66</v>
      </c>
      <c r="BK23" s="35">
        <f t="shared" si="3"/>
        <v>38006485.079999998</v>
      </c>
      <c r="BL23" s="35">
        <f t="shared" si="3"/>
        <v>0</v>
      </c>
      <c r="BM23" s="35">
        <f t="shared" si="3"/>
        <v>38006485.079999998</v>
      </c>
      <c r="BN23" s="35">
        <f t="shared" si="3"/>
        <v>0</v>
      </c>
      <c r="BO23" s="35">
        <f t="shared" si="3"/>
        <v>0</v>
      </c>
      <c r="BP23" s="35">
        <f t="shared" ref="BP23:BT23" si="4">SUM(BP13:BP22)</f>
        <v>0</v>
      </c>
      <c r="BQ23" s="35">
        <f t="shared" si="4"/>
        <v>0</v>
      </c>
      <c r="BR23" s="37">
        <f t="shared" si="4"/>
        <v>0</v>
      </c>
      <c r="BS23" s="35">
        <f t="shared" si="4"/>
        <v>0</v>
      </c>
      <c r="BT23" s="35">
        <f t="shared" si="4"/>
        <v>0</v>
      </c>
      <c r="BU23" s="34">
        <f>SUM(BU13:BU22)</f>
        <v>2237660734.4999995</v>
      </c>
      <c r="BV23" s="34">
        <f t="shared" ref="BV23:BW23" si="5">SUM(BV13:BV22)</f>
        <v>397189.97</v>
      </c>
      <c r="BW23" s="34">
        <f t="shared" si="5"/>
        <v>2510081759.5299997</v>
      </c>
    </row>
    <row r="24" spans="1:75" x14ac:dyDescent="0.25">
      <c r="A24" s="19"/>
      <c r="B24" s="1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7"/>
      <c r="BS24" s="39"/>
      <c r="BT24" s="39"/>
      <c r="BU24" s="36"/>
      <c r="BV24" s="36"/>
      <c r="BW24" s="36"/>
    </row>
    <row r="25" spans="1:75" x14ac:dyDescent="0.25">
      <c r="A25" s="19"/>
      <c r="B25" s="3" t="s">
        <v>17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7"/>
      <c r="BS25" s="39"/>
      <c r="BT25" s="39"/>
      <c r="BU25" s="36"/>
      <c r="BV25" s="36"/>
      <c r="BW25" s="36"/>
    </row>
    <row r="26" spans="1:75" x14ac:dyDescent="0.25">
      <c r="A26" s="19">
        <v>201</v>
      </c>
      <c r="B26" s="1" t="s">
        <v>44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0</v>
      </c>
      <c r="AT26" s="36">
        <v>0</v>
      </c>
      <c r="AU26" s="36">
        <v>0</v>
      </c>
      <c r="AV26" s="36">
        <v>0</v>
      </c>
      <c r="AW26" s="36">
        <v>0</v>
      </c>
      <c r="AX26" s="36">
        <v>0</v>
      </c>
      <c r="AY26" s="36">
        <v>0</v>
      </c>
      <c r="AZ26" s="36">
        <v>0</v>
      </c>
      <c r="BA26" s="36">
        <v>0</v>
      </c>
      <c r="BB26" s="36">
        <v>0</v>
      </c>
      <c r="BC26" s="36">
        <v>0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v>0</v>
      </c>
      <c r="BL26" s="36">
        <v>0</v>
      </c>
      <c r="BM26" s="36">
        <v>0</v>
      </c>
      <c r="BN26" s="36">
        <v>0</v>
      </c>
      <c r="BO26" s="36">
        <v>0</v>
      </c>
      <c r="BP26" s="36">
        <v>0</v>
      </c>
      <c r="BQ26" s="36">
        <v>0</v>
      </c>
      <c r="BR26" s="37">
        <v>0</v>
      </c>
      <c r="BS26" s="36">
        <v>0</v>
      </c>
      <c r="BT26" s="36">
        <v>0</v>
      </c>
      <c r="BU26" s="36">
        <f t="shared" ref="BU26" si="6">C26+F26+I26+L26+O26+R26+U26+X26+AA26+AD26+AG26+AJ26+AM26+AP26+AS26+AV26+AY26+BB26+BE26+BN26+BQ26+BK26+BH26</f>
        <v>0</v>
      </c>
      <c r="BV26" s="36">
        <f t="shared" ref="BV26" si="7">D26+G26+J26+M26+P26+S26+V26+Y26+AB26+AE26+AH26+AK26+AN26+AQ26+AT26+AW26+AZ26+BC26+BF26+BO26+BR26+BL26+BI26</f>
        <v>0</v>
      </c>
      <c r="BW26" s="36">
        <f t="shared" ref="BW26" si="8">E26+H26+K26+N26+Q26+T26+W26+Z26+AC26+AF26+AI26+AL26+AO26+AR26+AU26+AX26+BA26+BD26+BG26+BP26+BS26+BM26+BJ26</f>
        <v>0</v>
      </c>
    </row>
    <row r="27" spans="1:75" x14ac:dyDescent="0.25">
      <c r="A27" s="19">
        <v>202</v>
      </c>
      <c r="B27" s="1" t="s">
        <v>40</v>
      </c>
      <c r="C27" s="36">
        <v>1813495</v>
      </c>
      <c r="D27" s="36">
        <v>0</v>
      </c>
      <c r="E27" s="36">
        <v>3532101.78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151316.04</v>
      </c>
      <c r="P27" s="36">
        <v>0</v>
      </c>
      <c r="Q27" s="36">
        <v>412452.73</v>
      </c>
      <c r="R27" s="36">
        <v>800000</v>
      </c>
      <c r="S27" s="36">
        <v>0</v>
      </c>
      <c r="T27" s="36">
        <v>640000</v>
      </c>
      <c r="U27" s="36">
        <v>0</v>
      </c>
      <c r="V27" s="36">
        <v>0</v>
      </c>
      <c r="W27" s="36">
        <v>0</v>
      </c>
      <c r="X27" s="36">
        <v>5820361.7599999998</v>
      </c>
      <c r="Y27" s="36">
        <v>0</v>
      </c>
      <c r="Z27" s="36">
        <v>3494526.2</v>
      </c>
      <c r="AA27" s="36">
        <v>869705.2</v>
      </c>
      <c r="AB27" s="36">
        <v>0</v>
      </c>
      <c r="AC27" s="36">
        <v>2778143.93</v>
      </c>
      <c r="AD27" s="36">
        <v>5917250.4000000004</v>
      </c>
      <c r="AE27" s="36">
        <v>1930730</v>
      </c>
      <c r="AF27" s="36">
        <v>11545477.73</v>
      </c>
      <c r="AG27" s="36">
        <v>3680325</v>
      </c>
      <c r="AH27" s="36">
        <v>0</v>
      </c>
      <c r="AI27" s="36">
        <v>2876450.96</v>
      </c>
      <c r="AJ27" s="36">
        <v>0</v>
      </c>
      <c r="AK27" s="36">
        <v>0</v>
      </c>
      <c r="AL27" s="36">
        <v>0</v>
      </c>
      <c r="AM27" s="36">
        <v>853979.5</v>
      </c>
      <c r="AN27" s="36">
        <v>6660</v>
      </c>
      <c r="AO27" s="36">
        <v>4134086.77</v>
      </c>
      <c r="AP27" s="36">
        <v>620605.14</v>
      </c>
      <c r="AQ27" s="36">
        <v>0</v>
      </c>
      <c r="AR27" s="36">
        <v>700362.74</v>
      </c>
      <c r="AS27" s="36">
        <v>10000</v>
      </c>
      <c r="AT27" s="36">
        <v>0</v>
      </c>
      <c r="AU27" s="36">
        <v>14707.98</v>
      </c>
      <c r="AV27" s="36">
        <v>11420300</v>
      </c>
      <c r="AW27" s="36">
        <v>0</v>
      </c>
      <c r="AX27" s="36">
        <v>2153045.38</v>
      </c>
      <c r="AY27" s="36">
        <v>1000000</v>
      </c>
      <c r="AZ27" s="36">
        <v>0</v>
      </c>
      <c r="BA27" s="36">
        <v>600000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v>0</v>
      </c>
      <c r="BN27" s="36">
        <v>0</v>
      </c>
      <c r="BO27" s="36">
        <v>0</v>
      </c>
      <c r="BP27" s="36">
        <v>0</v>
      </c>
      <c r="BQ27" s="36">
        <v>0</v>
      </c>
      <c r="BR27" s="37">
        <v>0</v>
      </c>
      <c r="BS27" s="36">
        <v>0</v>
      </c>
      <c r="BT27" s="36">
        <v>0</v>
      </c>
      <c r="BU27" s="36">
        <f t="shared" ref="BU27:BU30" si="9">C27+F27+I27+L27+O27+R27+U27+X27+AA27+AD27+AG27+AJ27+AM27+AP27+AS27+AV27+AY27+BB27+BE27+BN27+BQ27+BK27+BH27</f>
        <v>32957338.039999999</v>
      </c>
      <c r="BV27" s="36">
        <f t="shared" ref="BV27:BV30" si="10">D27+G27+J27+M27+P27+S27+V27+Y27+AB27+AE27+AH27+AK27+AN27+AQ27+AT27+AW27+AZ27+BC27+BF27+BO27+BR27+BL27+BI27</f>
        <v>1937390</v>
      </c>
      <c r="BW27" s="36">
        <f t="shared" ref="BW27:BW30" si="11">E27+H27+K27+N27+Q27+T27+W27+Z27+AC27+AF27+AI27+AL27+AO27+AR27+AU27+AX27+BA27+BD27+BG27+BP27+BS27+BM27+BJ27</f>
        <v>32881356.199999999</v>
      </c>
    </row>
    <row r="28" spans="1:75" x14ac:dyDescent="0.25">
      <c r="A28" s="19">
        <v>203</v>
      </c>
      <c r="B28" s="1" t="s">
        <v>41</v>
      </c>
      <c r="C28" s="36">
        <v>7057242.1299999999</v>
      </c>
      <c r="D28" s="36">
        <v>2306009.13</v>
      </c>
      <c r="E28" s="36">
        <v>10195000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7047179.7599999998</v>
      </c>
      <c r="M28" s="36">
        <v>0</v>
      </c>
      <c r="N28" s="36">
        <v>9719314.4000000004</v>
      </c>
      <c r="O28" s="36">
        <v>5934662.0199999996</v>
      </c>
      <c r="P28" s="36">
        <v>450000</v>
      </c>
      <c r="Q28" s="36">
        <v>10824945.449999999</v>
      </c>
      <c r="R28" s="36">
        <v>0</v>
      </c>
      <c r="S28" s="36">
        <v>0</v>
      </c>
      <c r="T28" s="36">
        <v>2296900</v>
      </c>
      <c r="U28" s="36">
        <v>2307538</v>
      </c>
      <c r="V28" s="36">
        <v>0</v>
      </c>
      <c r="W28" s="36">
        <v>6267517.1900000004</v>
      </c>
      <c r="X28" s="36">
        <v>17900447.629999999</v>
      </c>
      <c r="Y28" s="36">
        <v>3626849.33</v>
      </c>
      <c r="Z28" s="36">
        <v>24766379.120000001</v>
      </c>
      <c r="AA28" s="36">
        <v>18856689.850000001</v>
      </c>
      <c r="AB28" s="36">
        <v>0</v>
      </c>
      <c r="AC28" s="36">
        <v>43275250.259999998</v>
      </c>
      <c r="AD28" s="36">
        <v>29856980.920000002</v>
      </c>
      <c r="AE28" s="36">
        <v>0</v>
      </c>
      <c r="AF28" s="36">
        <v>70235407.420000002</v>
      </c>
      <c r="AG28" s="36">
        <v>1606172.82</v>
      </c>
      <c r="AH28" s="36">
        <v>233327.82</v>
      </c>
      <c r="AI28" s="36">
        <v>4660756.63</v>
      </c>
      <c r="AJ28" s="36">
        <v>138019.6</v>
      </c>
      <c r="AK28" s="36">
        <v>0</v>
      </c>
      <c r="AL28" s="36">
        <v>366236.56</v>
      </c>
      <c r="AM28" s="36">
        <v>791155</v>
      </c>
      <c r="AN28" s="36">
        <v>0</v>
      </c>
      <c r="AO28" s="36">
        <v>98020452.189999998</v>
      </c>
      <c r="AP28" s="36">
        <v>32314054.34</v>
      </c>
      <c r="AQ28" s="36">
        <v>18150</v>
      </c>
      <c r="AR28" s="36">
        <v>58295625.82</v>
      </c>
      <c r="AS28" s="36">
        <v>783500</v>
      </c>
      <c r="AT28" s="36">
        <v>0</v>
      </c>
      <c r="AU28" s="36">
        <v>0</v>
      </c>
      <c r="AV28" s="36">
        <v>17713643.969999999</v>
      </c>
      <c r="AW28" s="36">
        <v>5250.6</v>
      </c>
      <c r="AX28" s="36">
        <v>10480229.630000001</v>
      </c>
      <c r="AY28" s="36">
        <v>5595857.2400000002</v>
      </c>
      <c r="AZ28" s="36">
        <v>0</v>
      </c>
      <c r="BA28" s="36">
        <v>12967160.949999999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7">
        <v>0</v>
      </c>
      <c r="BS28" s="36">
        <v>0</v>
      </c>
      <c r="BT28" s="36">
        <v>0</v>
      </c>
      <c r="BU28" s="36">
        <f t="shared" si="9"/>
        <v>147903143.28</v>
      </c>
      <c r="BV28" s="36">
        <f t="shared" si="10"/>
        <v>6639586.8799999999</v>
      </c>
      <c r="BW28" s="36">
        <f t="shared" si="11"/>
        <v>362371175.61999995</v>
      </c>
    </row>
    <row r="29" spans="1:75" x14ac:dyDescent="0.25">
      <c r="A29" s="19">
        <v>204</v>
      </c>
      <c r="B29" s="1" t="s">
        <v>42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49000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23100</v>
      </c>
      <c r="AB29" s="36">
        <v>0</v>
      </c>
      <c r="AC29" s="36">
        <v>24500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73295.73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1756928.95</v>
      </c>
      <c r="AQ29" s="36">
        <v>0</v>
      </c>
      <c r="AR29" s="36">
        <v>3621418.13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7">
        <v>0</v>
      </c>
      <c r="BS29" s="36">
        <v>0</v>
      </c>
      <c r="BT29" s="36">
        <v>0</v>
      </c>
      <c r="BU29" s="36">
        <f t="shared" si="9"/>
        <v>1780028.95</v>
      </c>
      <c r="BV29" s="36">
        <f t="shared" si="10"/>
        <v>0</v>
      </c>
      <c r="BW29" s="36">
        <f t="shared" si="11"/>
        <v>3768213.86</v>
      </c>
    </row>
    <row r="30" spans="1:75" x14ac:dyDescent="0.25">
      <c r="A30" s="19">
        <v>205</v>
      </c>
      <c r="B30" s="1" t="s">
        <v>43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1207.73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7">
        <v>0</v>
      </c>
      <c r="BS30" s="36">
        <v>0</v>
      </c>
      <c r="BT30" s="36">
        <v>0</v>
      </c>
      <c r="BU30" s="36">
        <f t="shared" si="9"/>
        <v>1207.73</v>
      </c>
      <c r="BV30" s="36">
        <f t="shared" si="10"/>
        <v>0</v>
      </c>
      <c r="BW30" s="36">
        <f t="shared" si="11"/>
        <v>0</v>
      </c>
    </row>
    <row r="31" spans="1:75" s="12" customFormat="1" x14ac:dyDescent="0.25">
      <c r="A31" s="18">
        <v>200</v>
      </c>
      <c r="B31" s="3" t="s">
        <v>20</v>
      </c>
      <c r="C31" s="35">
        <f>SUM(C26:C30)</f>
        <v>8870737.129999999</v>
      </c>
      <c r="D31" s="35">
        <f t="shared" ref="D31:BO31" si="12">SUM(D26:D30)</f>
        <v>2306009.13</v>
      </c>
      <c r="E31" s="35">
        <f t="shared" si="12"/>
        <v>13727101.779999999</v>
      </c>
      <c r="F31" s="35">
        <f t="shared" si="12"/>
        <v>0</v>
      </c>
      <c r="G31" s="35">
        <f t="shared" si="12"/>
        <v>0</v>
      </c>
      <c r="H31" s="35">
        <f t="shared" si="12"/>
        <v>0</v>
      </c>
      <c r="I31" s="35">
        <f t="shared" si="12"/>
        <v>0</v>
      </c>
      <c r="J31" s="35">
        <f t="shared" si="12"/>
        <v>0</v>
      </c>
      <c r="K31" s="35">
        <f t="shared" si="12"/>
        <v>0</v>
      </c>
      <c r="L31" s="35">
        <f t="shared" si="12"/>
        <v>7047179.7599999998</v>
      </c>
      <c r="M31" s="35">
        <f t="shared" si="12"/>
        <v>0</v>
      </c>
      <c r="N31" s="35">
        <f t="shared" si="12"/>
        <v>9719314.4000000004</v>
      </c>
      <c r="O31" s="35">
        <f t="shared" si="12"/>
        <v>6085978.0599999996</v>
      </c>
      <c r="P31" s="35">
        <f t="shared" si="12"/>
        <v>450000</v>
      </c>
      <c r="Q31" s="35">
        <f t="shared" si="12"/>
        <v>11286398.18</v>
      </c>
      <c r="R31" s="35">
        <f t="shared" si="12"/>
        <v>800000</v>
      </c>
      <c r="S31" s="35">
        <f t="shared" si="12"/>
        <v>0</v>
      </c>
      <c r="T31" s="35">
        <f t="shared" si="12"/>
        <v>2936900</v>
      </c>
      <c r="U31" s="35">
        <f t="shared" si="12"/>
        <v>2307538</v>
      </c>
      <c r="V31" s="35">
        <f t="shared" si="12"/>
        <v>0</v>
      </c>
      <c r="W31" s="35">
        <f t="shared" si="12"/>
        <v>6267517.1900000004</v>
      </c>
      <c r="X31" s="35">
        <f t="shared" si="12"/>
        <v>23720809.390000001</v>
      </c>
      <c r="Y31" s="35">
        <f t="shared" si="12"/>
        <v>3626849.33</v>
      </c>
      <c r="Z31" s="35">
        <f t="shared" si="12"/>
        <v>28260905.32</v>
      </c>
      <c r="AA31" s="35">
        <f t="shared" si="12"/>
        <v>19749495.050000001</v>
      </c>
      <c r="AB31" s="35">
        <f t="shared" si="12"/>
        <v>0</v>
      </c>
      <c r="AC31" s="35">
        <f t="shared" si="12"/>
        <v>46077894.189999998</v>
      </c>
      <c r="AD31" s="35">
        <f t="shared" si="12"/>
        <v>35774231.32</v>
      </c>
      <c r="AE31" s="35">
        <f t="shared" si="12"/>
        <v>1930730</v>
      </c>
      <c r="AF31" s="35">
        <f t="shared" si="12"/>
        <v>81780885.150000006</v>
      </c>
      <c r="AG31" s="35">
        <f t="shared" si="12"/>
        <v>5286497.82</v>
      </c>
      <c r="AH31" s="35">
        <f t="shared" si="12"/>
        <v>233327.82</v>
      </c>
      <c r="AI31" s="35">
        <f t="shared" si="12"/>
        <v>7610503.3200000003</v>
      </c>
      <c r="AJ31" s="35">
        <f t="shared" si="12"/>
        <v>138019.6</v>
      </c>
      <c r="AK31" s="35">
        <f t="shared" si="12"/>
        <v>0</v>
      </c>
      <c r="AL31" s="35">
        <f t="shared" si="12"/>
        <v>366236.56</v>
      </c>
      <c r="AM31" s="35">
        <f t="shared" si="12"/>
        <v>1645134.5</v>
      </c>
      <c r="AN31" s="35">
        <f t="shared" si="12"/>
        <v>6660</v>
      </c>
      <c r="AO31" s="35">
        <f t="shared" si="12"/>
        <v>102154538.95999999</v>
      </c>
      <c r="AP31" s="35">
        <f t="shared" si="12"/>
        <v>34691588.43</v>
      </c>
      <c r="AQ31" s="35">
        <f t="shared" si="12"/>
        <v>18150</v>
      </c>
      <c r="AR31" s="35">
        <f t="shared" si="12"/>
        <v>62617406.690000005</v>
      </c>
      <c r="AS31" s="35">
        <f t="shared" si="12"/>
        <v>793500</v>
      </c>
      <c r="AT31" s="35">
        <f t="shared" si="12"/>
        <v>0</v>
      </c>
      <c r="AU31" s="35">
        <f t="shared" si="12"/>
        <v>14707.98</v>
      </c>
      <c r="AV31" s="35">
        <f t="shared" si="12"/>
        <v>29133943.969999999</v>
      </c>
      <c r="AW31" s="35">
        <f t="shared" si="12"/>
        <v>5250.6</v>
      </c>
      <c r="AX31" s="35">
        <f t="shared" si="12"/>
        <v>12633275.010000002</v>
      </c>
      <c r="AY31" s="35">
        <f t="shared" si="12"/>
        <v>6595857.2400000002</v>
      </c>
      <c r="AZ31" s="35">
        <f t="shared" si="12"/>
        <v>0</v>
      </c>
      <c r="BA31" s="35">
        <f t="shared" si="12"/>
        <v>13567160.949999999</v>
      </c>
      <c r="BB31" s="35">
        <f t="shared" si="12"/>
        <v>0</v>
      </c>
      <c r="BC31" s="35">
        <f t="shared" si="12"/>
        <v>0</v>
      </c>
      <c r="BD31" s="35">
        <f t="shared" si="12"/>
        <v>0</v>
      </c>
      <c r="BE31" s="35">
        <f t="shared" si="12"/>
        <v>0</v>
      </c>
      <c r="BF31" s="35">
        <f t="shared" si="12"/>
        <v>0</v>
      </c>
      <c r="BG31" s="35">
        <f t="shared" si="12"/>
        <v>0</v>
      </c>
      <c r="BH31" s="35">
        <f t="shared" si="12"/>
        <v>1207.73</v>
      </c>
      <c r="BI31" s="35">
        <f t="shared" si="12"/>
        <v>0</v>
      </c>
      <c r="BJ31" s="35">
        <f t="shared" si="12"/>
        <v>0</v>
      </c>
      <c r="BK31" s="35">
        <f t="shared" si="12"/>
        <v>0</v>
      </c>
      <c r="BL31" s="35">
        <f t="shared" si="12"/>
        <v>0</v>
      </c>
      <c r="BM31" s="35">
        <f t="shared" si="12"/>
        <v>0</v>
      </c>
      <c r="BN31" s="35">
        <f t="shared" si="12"/>
        <v>0</v>
      </c>
      <c r="BO31" s="35">
        <f t="shared" si="12"/>
        <v>0</v>
      </c>
      <c r="BP31" s="35">
        <f t="shared" ref="BP31:BT31" si="13">SUM(BP26:BP30)</f>
        <v>0</v>
      </c>
      <c r="BQ31" s="35">
        <f t="shared" si="13"/>
        <v>0</v>
      </c>
      <c r="BR31" s="37">
        <f t="shared" si="13"/>
        <v>0</v>
      </c>
      <c r="BS31" s="35">
        <f t="shared" si="13"/>
        <v>0</v>
      </c>
      <c r="BT31" s="35">
        <f t="shared" si="13"/>
        <v>0</v>
      </c>
      <c r="BU31" s="34">
        <f>SUM(BU26:BU30)</f>
        <v>182641717.99999997</v>
      </c>
      <c r="BV31" s="34">
        <f t="shared" ref="BV31:BW31" si="14">SUM(BV26:BV30)</f>
        <v>8576976.879999999</v>
      </c>
      <c r="BW31" s="34">
        <f t="shared" si="14"/>
        <v>399020745.67999995</v>
      </c>
    </row>
    <row r="32" spans="1:75" x14ac:dyDescent="0.25">
      <c r="A32" s="19"/>
      <c r="B32" s="1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7"/>
      <c r="BS32" s="39"/>
      <c r="BT32" s="39"/>
      <c r="BU32" s="36"/>
      <c r="BV32" s="36"/>
      <c r="BW32" s="36"/>
    </row>
    <row r="33" spans="1:75" ht="30" x14ac:dyDescent="0.25">
      <c r="A33" s="19"/>
      <c r="B33" s="4" t="s">
        <v>26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7"/>
      <c r="BS33" s="39"/>
      <c r="BT33" s="39"/>
      <c r="BU33" s="36"/>
      <c r="BV33" s="36"/>
      <c r="BW33" s="36"/>
    </row>
    <row r="34" spans="1:75" x14ac:dyDescent="0.25">
      <c r="A34" s="19">
        <v>301</v>
      </c>
      <c r="B34" s="1" t="s">
        <v>25</v>
      </c>
      <c r="C34" s="36">
        <v>0</v>
      </c>
      <c r="D34" s="36">
        <v>0</v>
      </c>
      <c r="E34" s="36">
        <v>31881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8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7">
        <v>0</v>
      </c>
      <c r="BS34" s="36">
        <v>0</v>
      </c>
      <c r="BT34" s="36">
        <v>0</v>
      </c>
      <c r="BU34" s="36">
        <f t="shared" ref="BU34" si="15">C34+F34+I34+L34+O34+R34+U34+X34+AA34+AD34+AG34+AJ34+AM34+AP34+AS34+AV34+AY34+BB34+BE34+BN34+BQ34+BK34+BH34</f>
        <v>0</v>
      </c>
      <c r="BV34" s="36">
        <f t="shared" ref="BV34" si="16">D34+G34+J34+M34+P34+S34+V34+Y34+AB34+AE34+AH34+AK34+AN34+AQ34+AT34+AW34+AZ34+BC34+BF34+BO34+BR34+BL34+BI34</f>
        <v>0</v>
      </c>
      <c r="BW34" s="36">
        <f t="shared" ref="BW34" si="17">E34+H34+K34+N34+Q34+T34+W34+Z34+AC34+AF34+AI34+AL34+AO34+AR34+AU34+AX34+BA34+BD34+BG34+BP34+BS34+BM34+BJ34</f>
        <v>31881</v>
      </c>
    </row>
    <row r="35" spans="1:75" x14ac:dyDescent="0.25">
      <c r="A35" s="19">
        <v>302</v>
      </c>
      <c r="B35" s="1" t="s">
        <v>22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8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5000000</v>
      </c>
      <c r="AW35" s="36">
        <v>0</v>
      </c>
      <c r="AX35" s="36">
        <v>5000000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7">
        <v>0</v>
      </c>
      <c r="BS35" s="36">
        <v>0</v>
      </c>
      <c r="BT35" s="36">
        <v>0</v>
      </c>
      <c r="BU35" s="36">
        <f t="shared" ref="BU35:BU37" si="18">C35+F35+I35+L35+O35+R35+U35+X35+AA35+AD35+AG35+AJ35+AM35+AP35+AS35+AV35+AY35+BB35+BE35+BN35+BQ35+BK35+BH35</f>
        <v>5000000</v>
      </c>
      <c r="BV35" s="36">
        <f t="shared" ref="BV35:BV37" si="19">D35+G35+J35+M35+P35+S35+V35+Y35+AB35+AE35+AH35+AK35+AN35+AQ35+AT35+AW35+AZ35+BC35+BF35+BO35+BR35+BL35+BI35</f>
        <v>0</v>
      </c>
      <c r="BW35" s="36">
        <f t="shared" ref="BW35:BW37" si="20">E35+H35+K35+N35+Q35+T35+W35+Z35+AC35+AF35+AI35+AL35+AO35+AR35+AU35+AX35+BA35+BD35+BG35+BP35+BS35+BM35+BJ35</f>
        <v>5000000</v>
      </c>
    </row>
    <row r="36" spans="1:75" x14ac:dyDescent="0.25">
      <c r="A36" s="19">
        <v>303</v>
      </c>
      <c r="B36" s="1" t="s">
        <v>23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8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7">
        <v>0</v>
      </c>
      <c r="BS36" s="36">
        <v>0</v>
      </c>
      <c r="BT36" s="36">
        <v>0</v>
      </c>
      <c r="BU36" s="36">
        <f t="shared" si="18"/>
        <v>0</v>
      </c>
      <c r="BV36" s="36">
        <f t="shared" si="19"/>
        <v>0</v>
      </c>
      <c r="BW36" s="36">
        <f t="shared" si="20"/>
        <v>0</v>
      </c>
    </row>
    <row r="37" spans="1:75" x14ac:dyDescent="0.25">
      <c r="A37" s="19">
        <v>304</v>
      </c>
      <c r="B37" s="1" t="s">
        <v>24</v>
      </c>
      <c r="C37" s="36">
        <v>150000000</v>
      </c>
      <c r="D37" s="36">
        <v>0</v>
      </c>
      <c r="E37" s="36">
        <v>120000000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8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2530353</v>
      </c>
      <c r="AQ37" s="36">
        <v>0</v>
      </c>
      <c r="AR37" s="36">
        <v>1771247.1</v>
      </c>
      <c r="AS37" s="36">
        <v>783500</v>
      </c>
      <c r="AT37" s="36">
        <v>0</v>
      </c>
      <c r="AU37" s="36">
        <v>548450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7107333.3399999999</v>
      </c>
      <c r="BL37" s="36">
        <v>0</v>
      </c>
      <c r="BM37" s="36">
        <v>7107333.3399999999</v>
      </c>
      <c r="BN37" s="36">
        <v>0</v>
      </c>
      <c r="BO37" s="36">
        <v>0</v>
      </c>
      <c r="BP37" s="36">
        <v>0</v>
      </c>
      <c r="BQ37" s="36">
        <v>0</v>
      </c>
      <c r="BR37" s="37">
        <v>0</v>
      </c>
      <c r="BS37" s="36">
        <v>0</v>
      </c>
      <c r="BT37" s="36">
        <v>0</v>
      </c>
      <c r="BU37" s="36">
        <f t="shared" si="18"/>
        <v>160421186.34</v>
      </c>
      <c r="BV37" s="36">
        <f t="shared" si="19"/>
        <v>0</v>
      </c>
      <c r="BW37" s="36">
        <f t="shared" si="20"/>
        <v>129427030.44</v>
      </c>
    </row>
    <row r="38" spans="1:75" s="12" customFormat="1" x14ac:dyDescent="0.25">
      <c r="A38" s="18">
        <v>300</v>
      </c>
      <c r="B38" s="3" t="s">
        <v>21</v>
      </c>
      <c r="C38" s="35">
        <f>SUM(C34:C37)</f>
        <v>150000000</v>
      </c>
      <c r="D38" s="35">
        <f t="shared" ref="D38:BO38" si="21">SUM(D34:D37)</f>
        <v>0</v>
      </c>
      <c r="E38" s="35">
        <f t="shared" si="21"/>
        <v>120031881</v>
      </c>
      <c r="F38" s="35">
        <f t="shared" si="21"/>
        <v>0</v>
      </c>
      <c r="G38" s="35">
        <f t="shared" si="21"/>
        <v>0</v>
      </c>
      <c r="H38" s="35">
        <f t="shared" si="21"/>
        <v>0</v>
      </c>
      <c r="I38" s="35">
        <f t="shared" si="21"/>
        <v>0</v>
      </c>
      <c r="J38" s="35">
        <f t="shared" si="21"/>
        <v>0</v>
      </c>
      <c r="K38" s="35">
        <f t="shared" si="21"/>
        <v>0</v>
      </c>
      <c r="L38" s="35">
        <f t="shared" si="21"/>
        <v>0</v>
      </c>
      <c r="M38" s="35">
        <f t="shared" si="21"/>
        <v>0</v>
      </c>
      <c r="N38" s="35">
        <f t="shared" si="21"/>
        <v>0</v>
      </c>
      <c r="O38" s="35">
        <f t="shared" si="21"/>
        <v>0</v>
      </c>
      <c r="P38" s="35">
        <f t="shared" si="21"/>
        <v>0</v>
      </c>
      <c r="Q38" s="35">
        <f t="shared" si="21"/>
        <v>0</v>
      </c>
      <c r="R38" s="35">
        <f t="shared" si="21"/>
        <v>0</v>
      </c>
      <c r="S38" s="35">
        <f t="shared" si="21"/>
        <v>0</v>
      </c>
      <c r="T38" s="35">
        <f t="shared" si="21"/>
        <v>0</v>
      </c>
      <c r="U38" s="35">
        <f t="shared" si="21"/>
        <v>0</v>
      </c>
      <c r="V38" s="35">
        <f t="shared" si="21"/>
        <v>0</v>
      </c>
      <c r="W38" s="35">
        <f t="shared" si="21"/>
        <v>0</v>
      </c>
      <c r="X38" s="35">
        <f t="shared" si="21"/>
        <v>0</v>
      </c>
      <c r="Y38" s="35">
        <f t="shared" si="21"/>
        <v>0</v>
      </c>
      <c r="Z38" s="35">
        <f t="shared" si="21"/>
        <v>0</v>
      </c>
      <c r="AA38" s="35">
        <f t="shared" si="21"/>
        <v>0</v>
      </c>
      <c r="AB38" s="35">
        <f t="shared" si="21"/>
        <v>0</v>
      </c>
      <c r="AC38" s="35">
        <f t="shared" si="21"/>
        <v>0</v>
      </c>
      <c r="AD38" s="35">
        <f t="shared" si="21"/>
        <v>0</v>
      </c>
      <c r="AE38" s="35">
        <f t="shared" si="21"/>
        <v>0</v>
      </c>
      <c r="AF38" s="35">
        <f t="shared" si="21"/>
        <v>0</v>
      </c>
      <c r="AG38" s="35">
        <f t="shared" si="21"/>
        <v>0</v>
      </c>
      <c r="AH38" s="35">
        <f t="shared" si="21"/>
        <v>0</v>
      </c>
      <c r="AI38" s="35">
        <f t="shared" si="21"/>
        <v>0</v>
      </c>
      <c r="AJ38" s="35">
        <f t="shared" si="21"/>
        <v>0</v>
      </c>
      <c r="AK38" s="35">
        <f t="shared" si="21"/>
        <v>0</v>
      </c>
      <c r="AL38" s="35">
        <f t="shared" si="21"/>
        <v>0</v>
      </c>
      <c r="AM38" s="35">
        <f t="shared" si="21"/>
        <v>0</v>
      </c>
      <c r="AN38" s="35">
        <f t="shared" si="21"/>
        <v>0</v>
      </c>
      <c r="AO38" s="35">
        <f t="shared" si="21"/>
        <v>0</v>
      </c>
      <c r="AP38" s="35">
        <f t="shared" si="21"/>
        <v>2530353</v>
      </c>
      <c r="AQ38" s="35">
        <f t="shared" si="21"/>
        <v>0</v>
      </c>
      <c r="AR38" s="35">
        <f t="shared" si="21"/>
        <v>1771247.1</v>
      </c>
      <c r="AS38" s="35">
        <f t="shared" si="21"/>
        <v>783500</v>
      </c>
      <c r="AT38" s="35">
        <f t="shared" si="21"/>
        <v>0</v>
      </c>
      <c r="AU38" s="35">
        <f t="shared" si="21"/>
        <v>548450</v>
      </c>
      <c r="AV38" s="35">
        <f t="shared" si="21"/>
        <v>5000000</v>
      </c>
      <c r="AW38" s="35">
        <f t="shared" si="21"/>
        <v>0</v>
      </c>
      <c r="AX38" s="35">
        <f t="shared" si="21"/>
        <v>5000000</v>
      </c>
      <c r="AY38" s="35">
        <f t="shared" si="21"/>
        <v>0</v>
      </c>
      <c r="AZ38" s="35">
        <f t="shared" si="21"/>
        <v>0</v>
      </c>
      <c r="BA38" s="35">
        <f t="shared" si="21"/>
        <v>0</v>
      </c>
      <c r="BB38" s="35">
        <f t="shared" si="21"/>
        <v>0</v>
      </c>
      <c r="BC38" s="35">
        <f t="shared" si="21"/>
        <v>0</v>
      </c>
      <c r="BD38" s="35">
        <f t="shared" si="21"/>
        <v>0</v>
      </c>
      <c r="BE38" s="35">
        <f t="shared" si="21"/>
        <v>0</v>
      </c>
      <c r="BF38" s="35">
        <f t="shared" si="21"/>
        <v>0</v>
      </c>
      <c r="BG38" s="35">
        <f t="shared" si="21"/>
        <v>0</v>
      </c>
      <c r="BH38" s="35">
        <f t="shared" si="21"/>
        <v>0</v>
      </c>
      <c r="BI38" s="35">
        <f t="shared" si="21"/>
        <v>0</v>
      </c>
      <c r="BJ38" s="35">
        <f t="shared" si="21"/>
        <v>0</v>
      </c>
      <c r="BK38" s="35">
        <f t="shared" si="21"/>
        <v>7107333.3399999999</v>
      </c>
      <c r="BL38" s="35">
        <f t="shared" si="21"/>
        <v>0</v>
      </c>
      <c r="BM38" s="35">
        <f t="shared" si="21"/>
        <v>7107333.3399999999</v>
      </c>
      <c r="BN38" s="35">
        <f t="shared" si="21"/>
        <v>0</v>
      </c>
      <c r="BO38" s="35">
        <f t="shared" si="21"/>
        <v>0</v>
      </c>
      <c r="BP38" s="35">
        <f t="shared" ref="BP38:BT38" si="22">SUM(BP34:BP37)</f>
        <v>0</v>
      </c>
      <c r="BQ38" s="35">
        <f t="shared" si="22"/>
        <v>0</v>
      </c>
      <c r="BR38" s="37">
        <f t="shared" si="22"/>
        <v>0</v>
      </c>
      <c r="BS38" s="35">
        <f t="shared" si="22"/>
        <v>0</v>
      </c>
      <c r="BT38" s="35">
        <f t="shared" si="22"/>
        <v>0</v>
      </c>
      <c r="BU38" s="34">
        <f>SUM(BU34:BU37)</f>
        <v>165421186.34</v>
      </c>
      <c r="BV38" s="34">
        <f t="shared" ref="BV38:BW38" si="23">SUM(BV34:BV37)</f>
        <v>0</v>
      </c>
      <c r="BW38" s="34">
        <f t="shared" si="23"/>
        <v>134458911.44</v>
      </c>
    </row>
    <row r="39" spans="1:75" x14ac:dyDescent="0.25">
      <c r="A39" s="19"/>
      <c r="B39" s="1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7"/>
      <c r="BS39" s="39"/>
      <c r="BT39" s="39"/>
      <c r="BU39" s="36"/>
      <c r="BV39" s="36"/>
      <c r="BW39" s="36"/>
    </row>
    <row r="40" spans="1:75" x14ac:dyDescent="0.25">
      <c r="A40" s="19"/>
      <c r="B40" s="4" t="s">
        <v>27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7"/>
      <c r="BS40" s="39"/>
      <c r="BT40" s="39"/>
      <c r="BU40" s="36"/>
      <c r="BV40" s="36"/>
      <c r="BW40" s="36"/>
    </row>
    <row r="41" spans="1:75" x14ac:dyDescent="0.25">
      <c r="A41" s="19">
        <v>401</v>
      </c>
      <c r="B41" s="5" t="s">
        <v>32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7250000</v>
      </c>
      <c r="BL41" s="36">
        <v>0</v>
      </c>
      <c r="BM41" s="36">
        <v>7250000</v>
      </c>
      <c r="BN41" s="36">
        <v>0</v>
      </c>
      <c r="BO41" s="36">
        <v>0</v>
      </c>
      <c r="BP41" s="36">
        <v>0</v>
      </c>
      <c r="BQ41" s="36">
        <v>0</v>
      </c>
      <c r="BR41" s="37">
        <v>0</v>
      </c>
      <c r="BS41" s="36">
        <v>0</v>
      </c>
      <c r="BT41" s="36">
        <v>0</v>
      </c>
      <c r="BU41" s="36">
        <f t="shared" ref="BU41" si="24">C41+F41+I41+L41+O41+R41+U41+X41+AA41+AD41+AG41+AJ41+AM41+AP41+AS41+AV41+AY41+BB41+BE41+BN41+BQ41+BK41+BH41</f>
        <v>7250000</v>
      </c>
      <c r="BV41" s="36">
        <f t="shared" ref="BV41" si="25">D41+G41+J41+M41+P41+S41+V41+Y41+AB41+AE41+AH41+AK41+AN41+AQ41+AT41+AW41+AZ41+BC41+BF41+BO41+BR41+BL41+BI41</f>
        <v>0</v>
      </c>
      <c r="BW41" s="36">
        <f t="shared" ref="BW41" si="26">E41+H41+K41+N41+Q41+T41+W41+Z41+AC41+AF41+AI41+AL41+AO41+AR41+AU41+AX41+BA41+BD41+BG41+BP41+BS41+BM41+BJ41</f>
        <v>7250000</v>
      </c>
    </row>
    <row r="42" spans="1:75" x14ac:dyDescent="0.25">
      <c r="A42" s="19">
        <v>402</v>
      </c>
      <c r="B42" s="5" t="s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7">
        <v>0</v>
      </c>
      <c r="BS42" s="36">
        <v>0</v>
      </c>
      <c r="BT42" s="36">
        <v>0</v>
      </c>
      <c r="BU42" s="36">
        <f t="shared" ref="BU42:BU44" si="27">C42+F42+I42+L42+O42+R42+U42+X42+AA42+AD42+AG42+AJ42+AM42+AP42+AS42+AV42+AY42+BB42+BE42+BN42+BQ42+BK42+BH42</f>
        <v>0</v>
      </c>
      <c r="BV42" s="36">
        <f t="shared" ref="BV42:BV44" si="28">D42+G42+J42+M42+P42+S42+V42+Y42+AB42+AE42+AH42+AK42+AN42+AQ42+AT42+AW42+AZ42+BC42+BF42+BO42+BR42+BL42+BI42</f>
        <v>0</v>
      </c>
      <c r="BW42" s="36">
        <f t="shared" ref="BW42:BW44" si="29">E42+H42+K42+N42+Q42+T42+W42+Z42+AC42+AF42+AI42+AL42+AO42+AR42+AU42+AX42+BA42+BD42+BG42+BP42+BS42+BM42+BJ42</f>
        <v>0</v>
      </c>
    </row>
    <row r="43" spans="1:75" ht="30" x14ac:dyDescent="0.25">
      <c r="A43" s="19">
        <v>403</v>
      </c>
      <c r="B43" s="5" t="s">
        <v>29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359759.55</v>
      </c>
      <c r="AB43" s="36">
        <v>0</v>
      </c>
      <c r="AC43" s="36">
        <v>359759.55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8937067.9499999993</v>
      </c>
      <c r="BL43" s="36">
        <v>0</v>
      </c>
      <c r="BM43" s="36">
        <v>8937067.9499999993</v>
      </c>
      <c r="BN43" s="36">
        <v>0</v>
      </c>
      <c r="BO43" s="36">
        <v>0</v>
      </c>
      <c r="BP43" s="36">
        <v>0</v>
      </c>
      <c r="BQ43" s="36">
        <v>0</v>
      </c>
      <c r="BR43" s="37">
        <v>0</v>
      </c>
      <c r="BS43" s="36">
        <v>0</v>
      </c>
      <c r="BT43" s="36">
        <v>0</v>
      </c>
      <c r="BU43" s="36">
        <f t="shared" si="27"/>
        <v>9296827.5</v>
      </c>
      <c r="BV43" s="36">
        <f t="shared" si="28"/>
        <v>0</v>
      </c>
      <c r="BW43" s="36">
        <f t="shared" si="29"/>
        <v>9296827.5</v>
      </c>
    </row>
    <row r="44" spans="1:75" x14ac:dyDescent="0.25">
      <c r="A44" s="19">
        <v>404</v>
      </c>
      <c r="B44" s="5" t="s">
        <v>31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7">
        <v>0</v>
      </c>
      <c r="BS44" s="36">
        <v>0</v>
      </c>
      <c r="BT44" s="36">
        <v>0</v>
      </c>
      <c r="BU44" s="36">
        <f t="shared" si="27"/>
        <v>0</v>
      </c>
      <c r="BV44" s="36">
        <f t="shared" si="28"/>
        <v>0</v>
      </c>
      <c r="BW44" s="36">
        <f t="shared" si="29"/>
        <v>0</v>
      </c>
    </row>
    <row r="45" spans="1:75" x14ac:dyDescent="0.25">
      <c r="A45" s="19">
        <v>405</v>
      </c>
      <c r="B45" s="5" t="s">
        <v>95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27699974.050000001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7">
        <v>0</v>
      </c>
      <c r="BS45" s="36">
        <v>0</v>
      </c>
      <c r="BT45" s="36">
        <v>0</v>
      </c>
      <c r="BU45" s="36">
        <f t="shared" ref="BU45" si="30">C45+F45+I45+L45+O45+R45+U45+X45+AA45+AD45+AG45+AJ45+AM45+AP45+AS45+AV45+AY45+BB45+BE45+BN45+BQ45+BK45+BH45</f>
        <v>27699974.050000001</v>
      </c>
      <c r="BV45" s="36">
        <f t="shared" ref="BV45" si="31">D45+G45+J45+M45+P45+S45+V45+Y45+AB45+AE45+AH45+AK45+AN45+AQ45+AT45+AW45+AZ45+BC45+BF45+BO45+BR45+BL45+BI45</f>
        <v>0</v>
      </c>
      <c r="BW45" s="36">
        <f t="shared" ref="BW45" si="32">E45+H45+K45+N45+Q45+T45+W45+Z45+AC45+AF45+AI45+AL45+AO45+AR45+AU45+AX45+BA45+BD45+BG45+BP45+BS45+BM45+BJ45</f>
        <v>0</v>
      </c>
    </row>
    <row r="46" spans="1:75" s="12" customFormat="1" x14ac:dyDescent="0.25">
      <c r="A46" s="18">
        <v>400</v>
      </c>
      <c r="B46" s="4" t="s">
        <v>28</v>
      </c>
      <c r="C46" s="35">
        <f>SUM(C41:C45)</f>
        <v>0</v>
      </c>
      <c r="D46" s="35">
        <f t="shared" ref="D46:BO46" si="33">SUM(D41:D45)</f>
        <v>0</v>
      </c>
      <c r="E46" s="35">
        <f t="shared" si="33"/>
        <v>0</v>
      </c>
      <c r="F46" s="35">
        <f t="shared" si="33"/>
        <v>0</v>
      </c>
      <c r="G46" s="35">
        <f t="shared" si="33"/>
        <v>0</v>
      </c>
      <c r="H46" s="35">
        <f t="shared" si="33"/>
        <v>0</v>
      </c>
      <c r="I46" s="35">
        <f t="shared" si="33"/>
        <v>0</v>
      </c>
      <c r="J46" s="35">
        <f t="shared" si="33"/>
        <v>0</v>
      </c>
      <c r="K46" s="35">
        <f t="shared" si="33"/>
        <v>0</v>
      </c>
      <c r="L46" s="35">
        <f t="shared" si="33"/>
        <v>0</v>
      </c>
      <c r="M46" s="35">
        <f t="shared" si="33"/>
        <v>0</v>
      </c>
      <c r="N46" s="35">
        <f t="shared" si="33"/>
        <v>0</v>
      </c>
      <c r="O46" s="35">
        <f t="shared" si="33"/>
        <v>0</v>
      </c>
      <c r="P46" s="35">
        <f t="shared" si="33"/>
        <v>0</v>
      </c>
      <c r="Q46" s="35">
        <f t="shared" si="33"/>
        <v>0</v>
      </c>
      <c r="R46" s="35">
        <f t="shared" si="33"/>
        <v>0</v>
      </c>
      <c r="S46" s="35">
        <f t="shared" si="33"/>
        <v>0</v>
      </c>
      <c r="T46" s="35">
        <f t="shared" si="33"/>
        <v>0</v>
      </c>
      <c r="U46" s="35">
        <f t="shared" si="33"/>
        <v>0</v>
      </c>
      <c r="V46" s="35">
        <f t="shared" si="33"/>
        <v>0</v>
      </c>
      <c r="W46" s="35">
        <f t="shared" si="33"/>
        <v>0</v>
      </c>
      <c r="X46" s="35">
        <f t="shared" si="33"/>
        <v>0</v>
      </c>
      <c r="Y46" s="35">
        <f t="shared" si="33"/>
        <v>0</v>
      </c>
      <c r="Z46" s="35">
        <f t="shared" si="33"/>
        <v>0</v>
      </c>
      <c r="AA46" s="35">
        <f t="shared" si="33"/>
        <v>359759.55</v>
      </c>
      <c r="AB46" s="35">
        <f t="shared" si="33"/>
        <v>0</v>
      </c>
      <c r="AC46" s="35">
        <f t="shared" si="33"/>
        <v>359759.55</v>
      </c>
      <c r="AD46" s="35">
        <f t="shared" si="33"/>
        <v>0</v>
      </c>
      <c r="AE46" s="35">
        <f t="shared" si="33"/>
        <v>0</v>
      </c>
      <c r="AF46" s="35">
        <f t="shared" si="33"/>
        <v>0</v>
      </c>
      <c r="AG46" s="35">
        <f t="shared" si="33"/>
        <v>0</v>
      </c>
      <c r="AH46" s="35">
        <f t="shared" si="33"/>
        <v>0</v>
      </c>
      <c r="AI46" s="35">
        <f t="shared" si="33"/>
        <v>0</v>
      </c>
      <c r="AJ46" s="35">
        <f t="shared" si="33"/>
        <v>0</v>
      </c>
      <c r="AK46" s="35">
        <f t="shared" si="33"/>
        <v>0</v>
      </c>
      <c r="AL46" s="35">
        <f t="shared" si="33"/>
        <v>0</v>
      </c>
      <c r="AM46" s="35">
        <f t="shared" si="33"/>
        <v>0</v>
      </c>
      <c r="AN46" s="35">
        <f t="shared" si="33"/>
        <v>0</v>
      </c>
      <c r="AO46" s="35">
        <f t="shared" si="33"/>
        <v>0</v>
      </c>
      <c r="AP46" s="35">
        <f t="shared" si="33"/>
        <v>0</v>
      </c>
      <c r="AQ46" s="35">
        <f t="shared" si="33"/>
        <v>0</v>
      </c>
      <c r="AR46" s="35">
        <f t="shared" si="33"/>
        <v>0</v>
      </c>
      <c r="AS46" s="35">
        <f t="shared" si="33"/>
        <v>0</v>
      </c>
      <c r="AT46" s="35">
        <f t="shared" si="33"/>
        <v>0</v>
      </c>
      <c r="AU46" s="35">
        <f t="shared" si="33"/>
        <v>0</v>
      </c>
      <c r="AV46" s="35">
        <f t="shared" si="33"/>
        <v>0</v>
      </c>
      <c r="AW46" s="35">
        <f t="shared" si="33"/>
        <v>0</v>
      </c>
      <c r="AX46" s="35">
        <f t="shared" si="33"/>
        <v>0</v>
      </c>
      <c r="AY46" s="35">
        <f t="shared" si="33"/>
        <v>0</v>
      </c>
      <c r="AZ46" s="35">
        <f t="shared" si="33"/>
        <v>0</v>
      </c>
      <c r="BA46" s="35">
        <f t="shared" si="33"/>
        <v>0</v>
      </c>
      <c r="BB46" s="35">
        <f t="shared" si="33"/>
        <v>0</v>
      </c>
      <c r="BC46" s="35">
        <f t="shared" si="33"/>
        <v>0</v>
      </c>
      <c r="BD46" s="35">
        <f t="shared" si="33"/>
        <v>0</v>
      </c>
      <c r="BE46" s="35">
        <f t="shared" si="33"/>
        <v>0</v>
      </c>
      <c r="BF46" s="35">
        <f t="shared" si="33"/>
        <v>0</v>
      </c>
      <c r="BG46" s="35">
        <f t="shared" si="33"/>
        <v>0</v>
      </c>
      <c r="BH46" s="35">
        <f t="shared" si="33"/>
        <v>27699974.050000001</v>
      </c>
      <c r="BI46" s="35">
        <f t="shared" si="33"/>
        <v>0</v>
      </c>
      <c r="BJ46" s="35">
        <f t="shared" si="33"/>
        <v>0</v>
      </c>
      <c r="BK46" s="35">
        <f t="shared" si="33"/>
        <v>16187067.949999999</v>
      </c>
      <c r="BL46" s="35">
        <f t="shared" si="33"/>
        <v>0</v>
      </c>
      <c r="BM46" s="35">
        <f t="shared" si="33"/>
        <v>16187067.949999999</v>
      </c>
      <c r="BN46" s="35">
        <f t="shared" si="33"/>
        <v>0</v>
      </c>
      <c r="BO46" s="35">
        <f t="shared" si="33"/>
        <v>0</v>
      </c>
      <c r="BP46" s="35">
        <f t="shared" ref="BP46:BT46" si="34">SUM(BP41:BP45)</f>
        <v>0</v>
      </c>
      <c r="BQ46" s="35">
        <f t="shared" si="34"/>
        <v>0</v>
      </c>
      <c r="BR46" s="37">
        <f t="shared" si="34"/>
        <v>0</v>
      </c>
      <c r="BS46" s="35">
        <f t="shared" si="34"/>
        <v>0</v>
      </c>
      <c r="BT46" s="35">
        <f t="shared" si="34"/>
        <v>0</v>
      </c>
      <c r="BU46" s="34">
        <f>SUM(BU41:BU45)</f>
        <v>44246801.549999997</v>
      </c>
      <c r="BV46" s="34">
        <f t="shared" ref="BV46:BW46" si="35">SUM(BV41:BV45)</f>
        <v>0</v>
      </c>
      <c r="BW46" s="34">
        <f t="shared" si="35"/>
        <v>16546827.5</v>
      </c>
    </row>
    <row r="47" spans="1:75" x14ac:dyDescent="0.25">
      <c r="A47" s="19"/>
      <c r="B47" s="5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7"/>
      <c r="BS47" s="39"/>
      <c r="BT47" s="39"/>
      <c r="BU47" s="36"/>
      <c r="BV47" s="36"/>
      <c r="BW47" s="36"/>
    </row>
    <row r="48" spans="1:75" ht="30" x14ac:dyDescent="0.25">
      <c r="A48" s="19"/>
      <c r="B48" s="4" t="s">
        <v>33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7"/>
      <c r="BS48" s="39"/>
      <c r="BT48" s="39"/>
      <c r="BU48" s="36"/>
      <c r="BV48" s="36"/>
      <c r="BW48" s="36"/>
    </row>
    <row r="49" spans="1:75" ht="30" x14ac:dyDescent="0.25">
      <c r="A49" s="19">
        <v>501</v>
      </c>
      <c r="B49" s="5" t="s">
        <v>34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8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7">
        <v>0</v>
      </c>
      <c r="BS49" s="36">
        <v>0</v>
      </c>
      <c r="BT49" s="36">
        <v>0</v>
      </c>
      <c r="BU49" s="36">
        <f t="shared" ref="BU49" si="36">C49+F49+I49+L49+O49+R49+U49+X49+AA49+AD49+AG49+AJ49+AM49+AP49+AS49+AV49+AY49+BB49+BE49+BN49+BQ49+BK49+BH49</f>
        <v>0</v>
      </c>
      <c r="BV49" s="36">
        <f t="shared" ref="BV49" si="37">D49+G49+J49+M49+P49+S49+V49+Y49+AB49+AE49+AH49+AK49+AN49+AQ49+AT49+AW49+AZ49+BC49+BF49+BO49+BR49+BL49+BI49</f>
        <v>0</v>
      </c>
      <c r="BW49" s="36">
        <f t="shared" ref="BW49" si="38">E49+H49+K49+N49+Q49+T49+W49+Z49+AC49+AF49+AI49+AL49+AO49+AR49+AU49+AX49+BA49+BD49+BG49+BP49+BS49+BM49+BJ49</f>
        <v>0</v>
      </c>
    </row>
    <row r="50" spans="1:75" s="12" customFormat="1" x14ac:dyDescent="0.25">
      <c r="A50" s="18">
        <v>500</v>
      </c>
      <c r="B50" s="4" t="s">
        <v>35</v>
      </c>
      <c r="C50" s="35">
        <f>SUM(C49)</f>
        <v>0</v>
      </c>
      <c r="D50" s="35">
        <f t="shared" ref="D50:BO50" si="39">SUM(D49)</f>
        <v>0</v>
      </c>
      <c r="E50" s="35">
        <f t="shared" si="39"/>
        <v>0</v>
      </c>
      <c r="F50" s="35">
        <f t="shared" si="39"/>
        <v>0</v>
      </c>
      <c r="G50" s="35">
        <f t="shared" si="39"/>
        <v>0</v>
      </c>
      <c r="H50" s="35">
        <f t="shared" si="39"/>
        <v>0</v>
      </c>
      <c r="I50" s="35">
        <f t="shared" si="39"/>
        <v>0</v>
      </c>
      <c r="J50" s="35">
        <f t="shared" si="39"/>
        <v>0</v>
      </c>
      <c r="K50" s="35">
        <f t="shared" si="39"/>
        <v>0</v>
      </c>
      <c r="L50" s="35">
        <f t="shared" si="39"/>
        <v>0</v>
      </c>
      <c r="M50" s="35">
        <f t="shared" si="39"/>
        <v>0</v>
      </c>
      <c r="N50" s="35">
        <f t="shared" si="39"/>
        <v>0</v>
      </c>
      <c r="O50" s="35">
        <f t="shared" si="39"/>
        <v>0</v>
      </c>
      <c r="P50" s="35">
        <f t="shared" si="39"/>
        <v>0</v>
      </c>
      <c r="Q50" s="35">
        <f t="shared" si="39"/>
        <v>0</v>
      </c>
      <c r="R50" s="35">
        <f t="shared" si="39"/>
        <v>0</v>
      </c>
      <c r="S50" s="35">
        <f t="shared" si="39"/>
        <v>0</v>
      </c>
      <c r="T50" s="35">
        <f t="shared" si="39"/>
        <v>0</v>
      </c>
      <c r="U50" s="35">
        <f t="shared" si="39"/>
        <v>0</v>
      </c>
      <c r="V50" s="35">
        <f t="shared" si="39"/>
        <v>0</v>
      </c>
      <c r="W50" s="35">
        <f t="shared" si="39"/>
        <v>0</v>
      </c>
      <c r="X50" s="35">
        <f t="shared" si="39"/>
        <v>0</v>
      </c>
      <c r="Y50" s="35">
        <f t="shared" si="39"/>
        <v>0</v>
      </c>
      <c r="Z50" s="35">
        <f t="shared" si="39"/>
        <v>0</v>
      </c>
      <c r="AA50" s="35">
        <f t="shared" si="39"/>
        <v>0</v>
      </c>
      <c r="AB50" s="35">
        <f t="shared" si="39"/>
        <v>0</v>
      </c>
      <c r="AC50" s="35">
        <f t="shared" si="39"/>
        <v>0</v>
      </c>
      <c r="AD50" s="35">
        <f t="shared" si="39"/>
        <v>0</v>
      </c>
      <c r="AE50" s="35">
        <f t="shared" si="39"/>
        <v>0</v>
      </c>
      <c r="AF50" s="35">
        <f t="shared" si="39"/>
        <v>0</v>
      </c>
      <c r="AG50" s="35">
        <f t="shared" si="39"/>
        <v>0</v>
      </c>
      <c r="AH50" s="35">
        <f t="shared" si="39"/>
        <v>0</v>
      </c>
      <c r="AI50" s="35">
        <f t="shared" si="39"/>
        <v>0</v>
      </c>
      <c r="AJ50" s="35">
        <f t="shared" si="39"/>
        <v>0</v>
      </c>
      <c r="AK50" s="35">
        <f t="shared" si="39"/>
        <v>0</v>
      </c>
      <c r="AL50" s="35">
        <f t="shared" si="39"/>
        <v>0</v>
      </c>
      <c r="AM50" s="35">
        <f t="shared" si="39"/>
        <v>0</v>
      </c>
      <c r="AN50" s="35">
        <f t="shared" si="39"/>
        <v>0</v>
      </c>
      <c r="AO50" s="35">
        <f t="shared" si="39"/>
        <v>0</v>
      </c>
      <c r="AP50" s="35">
        <f t="shared" si="39"/>
        <v>0</v>
      </c>
      <c r="AQ50" s="35">
        <f t="shared" si="39"/>
        <v>0</v>
      </c>
      <c r="AR50" s="35">
        <f t="shared" si="39"/>
        <v>0</v>
      </c>
      <c r="AS50" s="35">
        <f t="shared" si="39"/>
        <v>0</v>
      </c>
      <c r="AT50" s="35">
        <f t="shared" si="39"/>
        <v>0</v>
      </c>
      <c r="AU50" s="35">
        <f t="shared" si="39"/>
        <v>0</v>
      </c>
      <c r="AV50" s="35">
        <f t="shared" si="39"/>
        <v>0</v>
      </c>
      <c r="AW50" s="35">
        <f t="shared" si="39"/>
        <v>0</v>
      </c>
      <c r="AX50" s="35">
        <f t="shared" si="39"/>
        <v>0</v>
      </c>
      <c r="AY50" s="35">
        <f t="shared" si="39"/>
        <v>0</v>
      </c>
      <c r="AZ50" s="35">
        <f t="shared" si="39"/>
        <v>0</v>
      </c>
      <c r="BA50" s="35">
        <f t="shared" si="39"/>
        <v>0</v>
      </c>
      <c r="BB50" s="35">
        <f t="shared" si="39"/>
        <v>0</v>
      </c>
      <c r="BC50" s="35">
        <f t="shared" si="39"/>
        <v>0</v>
      </c>
      <c r="BD50" s="35">
        <f t="shared" si="39"/>
        <v>0</v>
      </c>
      <c r="BE50" s="35">
        <f t="shared" si="39"/>
        <v>0</v>
      </c>
      <c r="BF50" s="35">
        <f t="shared" si="39"/>
        <v>0</v>
      </c>
      <c r="BG50" s="35">
        <f t="shared" si="39"/>
        <v>0</v>
      </c>
      <c r="BH50" s="35">
        <f t="shared" si="39"/>
        <v>0</v>
      </c>
      <c r="BI50" s="35">
        <f t="shared" si="39"/>
        <v>0</v>
      </c>
      <c r="BJ50" s="35">
        <f t="shared" si="39"/>
        <v>0</v>
      </c>
      <c r="BK50" s="35">
        <f t="shared" si="39"/>
        <v>0</v>
      </c>
      <c r="BL50" s="35">
        <f t="shared" si="39"/>
        <v>0</v>
      </c>
      <c r="BM50" s="35">
        <f t="shared" si="39"/>
        <v>0</v>
      </c>
      <c r="BN50" s="35">
        <f t="shared" si="39"/>
        <v>0</v>
      </c>
      <c r="BO50" s="35">
        <f t="shared" si="39"/>
        <v>0</v>
      </c>
      <c r="BP50" s="35">
        <f t="shared" ref="BP50:BT50" si="40">SUM(BP49)</f>
        <v>0</v>
      </c>
      <c r="BQ50" s="35">
        <f t="shared" si="40"/>
        <v>0</v>
      </c>
      <c r="BR50" s="37">
        <f t="shared" si="40"/>
        <v>0</v>
      </c>
      <c r="BS50" s="35">
        <f t="shared" si="40"/>
        <v>0</v>
      </c>
      <c r="BT50" s="35">
        <f t="shared" si="40"/>
        <v>0</v>
      </c>
      <c r="BU50" s="34">
        <f>SUM(BU49)</f>
        <v>0</v>
      </c>
      <c r="BV50" s="34">
        <f t="shared" ref="BV50:BW50" si="41">SUM(BV49)</f>
        <v>0</v>
      </c>
      <c r="BW50" s="34">
        <f t="shared" si="41"/>
        <v>0</v>
      </c>
    </row>
    <row r="51" spans="1:75" x14ac:dyDescent="0.25">
      <c r="A51" s="19"/>
      <c r="B51" s="5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7"/>
      <c r="BS51" s="39"/>
      <c r="BT51" s="39"/>
      <c r="BU51" s="36"/>
      <c r="BV51" s="36"/>
      <c r="BW51" s="36"/>
    </row>
    <row r="52" spans="1:75" x14ac:dyDescent="0.25">
      <c r="A52" s="19"/>
      <c r="B52" s="4" t="s">
        <v>36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7"/>
      <c r="BS52" s="36"/>
      <c r="BT52" s="36"/>
      <c r="BU52" s="36"/>
      <c r="BV52" s="36"/>
      <c r="BW52" s="36"/>
    </row>
    <row r="53" spans="1:75" x14ac:dyDescent="0.25">
      <c r="A53" s="19">
        <v>701</v>
      </c>
      <c r="B53" s="5" t="s">
        <v>38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1093001155</v>
      </c>
      <c r="BR53" s="37">
        <v>0</v>
      </c>
      <c r="BS53" s="36">
        <v>1494967604.95</v>
      </c>
      <c r="BT53" s="36">
        <v>0</v>
      </c>
      <c r="BU53" s="36">
        <f t="shared" ref="BU53" si="42">C53+F53+I53+L53+O53+R53+U53+X53+AA53+AD53+AG53+AJ53+AM53+AP53+AS53+AV53+AY53+BB53+BE53+BN53+BQ53+BK53+BH53</f>
        <v>1093001155</v>
      </c>
      <c r="BV53" s="36">
        <f t="shared" ref="BV53" si="43">D53+G53+J53+M53+P53+S53+V53+Y53+AB53+AE53+AH53+AK53+AN53+AQ53+AT53+AW53+AZ53+BC53+BF53+BO53+BR53+BL53+BI53</f>
        <v>0</v>
      </c>
      <c r="BW53" s="36">
        <f t="shared" ref="BW53" si="44">E53+H53+K53+N53+Q53+T53+W53+Z53+AC53+AF53+AI53+AL53+AO53+AR53+AU53+AX53+BA53+BD53+BG53+BP53+BS53+BM53+BJ53</f>
        <v>1494967604.95</v>
      </c>
    </row>
    <row r="54" spans="1:75" x14ac:dyDescent="0.25">
      <c r="A54" s="19">
        <v>702</v>
      </c>
      <c r="B54" s="5" t="s">
        <v>39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1395000</v>
      </c>
      <c r="BR54" s="37">
        <v>0</v>
      </c>
      <c r="BS54" s="36">
        <v>1836816.04</v>
      </c>
      <c r="BT54" s="36">
        <v>0</v>
      </c>
      <c r="BU54" s="36">
        <f t="shared" ref="BU54" si="45">C54+F54+I54+L54+O54+R54+U54+X54+AA54+AD54+AG54+AJ54+AM54+AP54+AS54+AV54+AY54+BB54+BE54+BN54+BQ54+BK54+BH54</f>
        <v>1395000</v>
      </c>
      <c r="BV54" s="36">
        <f t="shared" ref="BV54" si="46">D54+G54+J54+M54+P54+S54+V54+Y54+AB54+AE54+AH54+AK54+AN54+AQ54+AT54+AW54+AZ54+BC54+BF54+BO54+BR54+BL54+BI54</f>
        <v>0</v>
      </c>
      <c r="BW54" s="36">
        <f t="shared" ref="BW54" si="47">E54+H54+K54+N54+Q54+T54+W54+Z54+AC54+AF54+AI54+AL54+AO54+AR54+AU54+AX54+BA54+BD54+BG54+BP54+BS54+BM54+BJ54</f>
        <v>1836816.04</v>
      </c>
    </row>
    <row r="55" spans="1:75" s="12" customFormat="1" x14ac:dyDescent="0.25">
      <c r="A55" s="18">
        <v>700</v>
      </c>
      <c r="B55" s="3" t="s">
        <v>37</v>
      </c>
      <c r="C55" s="34">
        <f>SUM(C53:C54)</f>
        <v>0</v>
      </c>
      <c r="D55" s="34">
        <f t="shared" ref="D55:BO55" si="48">SUM(D53:D54)</f>
        <v>0</v>
      </c>
      <c r="E55" s="34">
        <f t="shared" si="48"/>
        <v>0</v>
      </c>
      <c r="F55" s="34">
        <f t="shared" si="48"/>
        <v>0</v>
      </c>
      <c r="G55" s="34">
        <f t="shared" si="48"/>
        <v>0</v>
      </c>
      <c r="H55" s="34">
        <f t="shared" si="48"/>
        <v>0</v>
      </c>
      <c r="I55" s="34">
        <f t="shared" si="48"/>
        <v>0</v>
      </c>
      <c r="J55" s="34">
        <f t="shared" si="48"/>
        <v>0</v>
      </c>
      <c r="K55" s="34">
        <f t="shared" si="48"/>
        <v>0</v>
      </c>
      <c r="L55" s="34">
        <f t="shared" si="48"/>
        <v>0</v>
      </c>
      <c r="M55" s="34">
        <f t="shared" si="48"/>
        <v>0</v>
      </c>
      <c r="N55" s="34">
        <f t="shared" si="48"/>
        <v>0</v>
      </c>
      <c r="O55" s="34">
        <f t="shared" si="48"/>
        <v>0</v>
      </c>
      <c r="P55" s="34">
        <f t="shared" si="48"/>
        <v>0</v>
      </c>
      <c r="Q55" s="34">
        <f t="shared" si="48"/>
        <v>0</v>
      </c>
      <c r="R55" s="34">
        <f t="shared" si="48"/>
        <v>0</v>
      </c>
      <c r="S55" s="34">
        <f t="shared" si="48"/>
        <v>0</v>
      </c>
      <c r="T55" s="34">
        <f t="shared" si="48"/>
        <v>0</v>
      </c>
      <c r="U55" s="34">
        <f t="shared" si="48"/>
        <v>0</v>
      </c>
      <c r="V55" s="34">
        <f t="shared" si="48"/>
        <v>0</v>
      </c>
      <c r="W55" s="34">
        <f t="shared" si="48"/>
        <v>0</v>
      </c>
      <c r="X55" s="34">
        <f t="shared" si="48"/>
        <v>0</v>
      </c>
      <c r="Y55" s="34">
        <f t="shared" si="48"/>
        <v>0</v>
      </c>
      <c r="Z55" s="34">
        <f t="shared" si="48"/>
        <v>0</v>
      </c>
      <c r="AA55" s="34">
        <f t="shared" si="48"/>
        <v>0</v>
      </c>
      <c r="AB55" s="34">
        <f t="shared" si="48"/>
        <v>0</v>
      </c>
      <c r="AC55" s="34">
        <f t="shared" si="48"/>
        <v>0</v>
      </c>
      <c r="AD55" s="34">
        <f t="shared" si="48"/>
        <v>0</v>
      </c>
      <c r="AE55" s="34">
        <f t="shared" si="48"/>
        <v>0</v>
      </c>
      <c r="AF55" s="34">
        <f t="shared" si="48"/>
        <v>0</v>
      </c>
      <c r="AG55" s="34">
        <f t="shared" si="48"/>
        <v>0</v>
      </c>
      <c r="AH55" s="34">
        <f t="shared" si="48"/>
        <v>0</v>
      </c>
      <c r="AI55" s="34">
        <f t="shared" si="48"/>
        <v>0</v>
      </c>
      <c r="AJ55" s="34">
        <f t="shared" si="48"/>
        <v>0</v>
      </c>
      <c r="AK55" s="34">
        <f t="shared" si="48"/>
        <v>0</v>
      </c>
      <c r="AL55" s="34">
        <f t="shared" si="48"/>
        <v>0</v>
      </c>
      <c r="AM55" s="34">
        <f t="shared" si="48"/>
        <v>0</v>
      </c>
      <c r="AN55" s="34">
        <f t="shared" si="48"/>
        <v>0</v>
      </c>
      <c r="AO55" s="34">
        <f t="shared" si="48"/>
        <v>0</v>
      </c>
      <c r="AP55" s="34">
        <f t="shared" si="48"/>
        <v>0</v>
      </c>
      <c r="AQ55" s="34">
        <f t="shared" si="48"/>
        <v>0</v>
      </c>
      <c r="AR55" s="34">
        <f t="shared" si="48"/>
        <v>0</v>
      </c>
      <c r="AS55" s="34">
        <f t="shared" si="48"/>
        <v>0</v>
      </c>
      <c r="AT55" s="34">
        <f t="shared" si="48"/>
        <v>0</v>
      </c>
      <c r="AU55" s="34">
        <f t="shared" si="48"/>
        <v>0</v>
      </c>
      <c r="AV55" s="34">
        <f t="shared" si="48"/>
        <v>0</v>
      </c>
      <c r="AW55" s="34">
        <f t="shared" si="48"/>
        <v>0</v>
      </c>
      <c r="AX55" s="34">
        <f t="shared" si="48"/>
        <v>0</v>
      </c>
      <c r="AY55" s="34">
        <f t="shared" si="48"/>
        <v>0</v>
      </c>
      <c r="AZ55" s="34">
        <f t="shared" si="48"/>
        <v>0</v>
      </c>
      <c r="BA55" s="34">
        <f t="shared" si="48"/>
        <v>0</v>
      </c>
      <c r="BB55" s="34">
        <f t="shared" si="48"/>
        <v>0</v>
      </c>
      <c r="BC55" s="34">
        <f t="shared" si="48"/>
        <v>0</v>
      </c>
      <c r="BD55" s="34">
        <f t="shared" si="48"/>
        <v>0</v>
      </c>
      <c r="BE55" s="34">
        <f t="shared" si="48"/>
        <v>0</v>
      </c>
      <c r="BF55" s="34">
        <f t="shared" si="48"/>
        <v>0</v>
      </c>
      <c r="BG55" s="34">
        <f t="shared" si="48"/>
        <v>0</v>
      </c>
      <c r="BH55" s="34">
        <f t="shared" si="48"/>
        <v>0</v>
      </c>
      <c r="BI55" s="34">
        <f t="shared" si="48"/>
        <v>0</v>
      </c>
      <c r="BJ55" s="34">
        <f t="shared" si="48"/>
        <v>0</v>
      </c>
      <c r="BK55" s="34">
        <f t="shared" si="48"/>
        <v>0</v>
      </c>
      <c r="BL55" s="34">
        <f t="shared" si="48"/>
        <v>0</v>
      </c>
      <c r="BM55" s="34">
        <f t="shared" si="48"/>
        <v>0</v>
      </c>
      <c r="BN55" s="34">
        <f t="shared" si="48"/>
        <v>0</v>
      </c>
      <c r="BO55" s="34">
        <f t="shared" si="48"/>
        <v>0</v>
      </c>
      <c r="BP55" s="34">
        <f t="shared" ref="BP55:BT55" si="49">SUM(BP53:BP54)</f>
        <v>0</v>
      </c>
      <c r="BQ55" s="34">
        <f t="shared" si="49"/>
        <v>1094396155</v>
      </c>
      <c r="BR55" s="37">
        <f t="shared" si="49"/>
        <v>0</v>
      </c>
      <c r="BS55" s="34">
        <f t="shared" si="49"/>
        <v>1496804420.99</v>
      </c>
      <c r="BT55" s="34">
        <f t="shared" si="49"/>
        <v>0</v>
      </c>
      <c r="BU55" s="34">
        <f>SUM(BU53:BU54)</f>
        <v>1094396155</v>
      </c>
      <c r="BV55" s="34">
        <f t="shared" ref="BV55:BW55" si="50">SUM(BV53:BV54)</f>
        <v>0</v>
      </c>
      <c r="BW55" s="34">
        <f t="shared" si="50"/>
        <v>1496804420.99</v>
      </c>
    </row>
    <row r="56" spans="1:75" x14ac:dyDescent="0.25">
      <c r="A56" s="20"/>
      <c r="B56" s="2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7"/>
      <c r="BS56" s="36"/>
      <c r="BT56" s="36"/>
      <c r="BU56" s="36"/>
      <c r="BV56" s="36"/>
      <c r="BW56" s="36"/>
    </row>
    <row r="57" spans="1:75" s="9" customFormat="1" ht="29.25" customHeight="1" x14ac:dyDescent="0.25">
      <c r="A57" s="7"/>
      <c r="B57" s="8" t="s">
        <v>90</v>
      </c>
      <c r="C57" s="24">
        <f>C23+C31+C38+C46+C50+C55</f>
        <v>231379868.55000001</v>
      </c>
      <c r="D57" s="24">
        <f t="shared" ref="D57:BO57" si="51">D23+D31+D38+D46+D50+D55</f>
        <v>2306263.56</v>
      </c>
      <c r="E57" s="24">
        <f t="shared" si="51"/>
        <v>219345499</v>
      </c>
      <c r="F57" s="24">
        <f t="shared" si="51"/>
        <v>0</v>
      </c>
      <c r="G57" s="24">
        <f t="shared" si="51"/>
        <v>0</v>
      </c>
      <c r="H57" s="24">
        <f t="shared" si="51"/>
        <v>0</v>
      </c>
      <c r="I57" s="24">
        <f t="shared" si="51"/>
        <v>339684.35</v>
      </c>
      <c r="J57" s="24">
        <f t="shared" si="51"/>
        <v>0</v>
      </c>
      <c r="K57" s="24">
        <f t="shared" si="51"/>
        <v>371263.69999999995</v>
      </c>
      <c r="L57" s="24">
        <f t="shared" si="51"/>
        <v>29959703.439999998</v>
      </c>
      <c r="M57" s="24">
        <f t="shared" si="51"/>
        <v>154252.10999999999</v>
      </c>
      <c r="N57" s="24">
        <f t="shared" si="51"/>
        <v>37417738.32</v>
      </c>
      <c r="O57" s="24">
        <f t="shared" si="51"/>
        <v>10767407.879999999</v>
      </c>
      <c r="P57" s="24">
        <f t="shared" si="51"/>
        <v>450000</v>
      </c>
      <c r="Q57" s="24">
        <f t="shared" si="51"/>
        <v>16711092.709999999</v>
      </c>
      <c r="R57" s="24">
        <f t="shared" si="51"/>
        <v>1283693.6000000001</v>
      </c>
      <c r="S57" s="24">
        <f t="shared" si="51"/>
        <v>0</v>
      </c>
      <c r="T57" s="24">
        <f t="shared" si="51"/>
        <v>3545595.48</v>
      </c>
      <c r="U57" s="24">
        <f t="shared" si="51"/>
        <v>5949524.3799999999</v>
      </c>
      <c r="V57" s="24">
        <f t="shared" si="51"/>
        <v>0</v>
      </c>
      <c r="W57" s="24">
        <f t="shared" si="51"/>
        <v>11166223.9</v>
      </c>
      <c r="X57" s="24">
        <f t="shared" si="51"/>
        <v>27785461.25</v>
      </c>
      <c r="Y57" s="24">
        <f t="shared" si="51"/>
        <v>3692567.5300000003</v>
      </c>
      <c r="Z57" s="24">
        <f t="shared" si="51"/>
        <v>33818762.32</v>
      </c>
      <c r="AA57" s="24">
        <f t="shared" si="51"/>
        <v>34136446.109999999</v>
      </c>
      <c r="AB57" s="24">
        <f t="shared" si="51"/>
        <v>20404.900000000001</v>
      </c>
      <c r="AC57" s="24">
        <f t="shared" si="51"/>
        <v>66119448.059999995</v>
      </c>
      <c r="AD57" s="24">
        <f t="shared" si="51"/>
        <v>157215174.46000001</v>
      </c>
      <c r="AE57" s="24">
        <f t="shared" si="51"/>
        <v>1930730</v>
      </c>
      <c r="AF57" s="24">
        <f t="shared" si="51"/>
        <v>227322369.50000003</v>
      </c>
      <c r="AG57" s="24">
        <f t="shared" si="51"/>
        <v>10637847.890000001</v>
      </c>
      <c r="AH57" s="24">
        <f t="shared" si="51"/>
        <v>233327.82</v>
      </c>
      <c r="AI57" s="24">
        <f t="shared" si="51"/>
        <v>14556506.91</v>
      </c>
      <c r="AJ57" s="24">
        <f t="shared" si="51"/>
        <v>45525167.140000008</v>
      </c>
      <c r="AK57" s="24">
        <f t="shared" si="51"/>
        <v>19148.29</v>
      </c>
      <c r="AL57" s="24">
        <f t="shared" si="51"/>
        <v>46054962.490000002</v>
      </c>
      <c r="AM57" s="24">
        <f t="shared" si="51"/>
        <v>1803176544.5100002</v>
      </c>
      <c r="AN57" s="24">
        <f t="shared" si="51"/>
        <v>6660</v>
      </c>
      <c r="AO57" s="24">
        <f t="shared" si="51"/>
        <v>1860669920.3200002</v>
      </c>
      <c r="AP57" s="24">
        <f t="shared" si="51"/>
        <v>46831077.519999996</v>
      </c>
      <c r="AQ57" s="24">
        <f t="shared" si="51"/>
        <v>18150</v>
      </c>
      <c r="AR57" s="24">
        <f t="shared" si="51"/>
        <v>78167907.799999997</v>
      </c>
      <c r="AS57" s="24">
        <f t="shared" si="51"/>
        <v>35226638.100000001</v>
      </c>
      <c r="AT57" s="24">
        <f t="shared" si="51"/>
        <v>64795.31</v>
      </c>
      <c r="AU57" s="24">
        <f t="shared" si="51"/>
        <v>61145728.43</v>
      </c>
      <c r="AV57" s="24">
        <f t="shared" si="51"/>
        <v>63851160.009999998</v>
      </c>
      <c r="AW57" s="24">
        <f t="shared" si="51"/>
        <v>77867.33</v>
      </c>
      <c r="AX57" s="24">
        <f t="shared" si="51"/>
        <v>42672126.100000009</v>
      </c>
      <c r="AY57" s="24">
        <f t="shared" si="51"/>
        <v>8501926.1899999995</v>
      </c>
      <c r="AZ57" s="24">
        <f t="shared" si="51"/>
        <v>0</v>
      </c>
      <c r="BA57" s="24">
        <f t="shared" si="51"/>
        <v>15545056.26</v>
      </c>
      <c r="BB57" s="24">
        <f t="shared" si="51"/>
        <v>4875749.71</v>
      </c>
      <c r="BC57" s="24">
        <f t="shared" si="51"/>
        <v>0</v>
      </c>
      <c r="BD57" s="24">
        <f t="shared" si="51"/>
        <v>6173861.6699999999</v>
      </c>
      <c r="BE57" s="24">
        <f t="shared" si="51"/>
        <v>1507296.65</v>
      </c>
      <c r="BF57" s="24">
        <f t="shared" si="51"/>
        <v>0</v>
      </c>
      <c r="BG57" s="24">
        <f t="shared" si="51"/>
        <v>2110311.15</v>
      </c>
      <c r="BH57" s="24">
        <f t="shared" si="51"/>
        <v>49719182.280000001</v>
      </c>
      <c r="BI57" s="24">
        <f t="shared" si="51"/>
        <v>0</v>
      </c>
      <c r="BJ57" s="24">
        <f t="shared" si="51"/>
        <v>255892983.66</v>
      </c>
      <c r="BK57" s="24">
        <f t="shared" si="51"/>
        <v>61300886.370000005</v>
      </c>
      <c r="BL57" s="24">
        <f t="shared" si="51"/>
        <v>0</v>
      </c>
      <c r="BM57" s="24">
        <f t="shared" si="51"/>
        <v>61300886.370000005</v>
      </c>
      <c r="BN57" s="24">
        <f t="shared" si="51"/>
        <v>0</v>
      </c>
      <c r="BO57" s="24">
        <f t="shared" si="51"/>
        <v>0</v>
      </c>
      <c r="BP57" s="24">
        <f t="shared" ref="BP57:BT57" si="52">BP23+BP31+BP38+BP46+BP50+BP55</f>
        <v>0</v>
      </c>
      <c r="BQ57" s="24">
        <f t="shared" si="52"/>
        <v>1094396155</v>
      </c>
      <c r="BR57" s="37">
        <f t="shared" si="52"/>
        <v>0</v>
      </c>
      <c r="BS57" s="24">
        <f t="shared" si="52"/>
        <v>1496804420.99</v>
      </c>
      <c r="BT57" s="24">
        <f t="shared" si="52"/>
        <v>0</v>
      </c>
      <c r="BU57" s="24">
        <f>SUM(BU23+BU31+BU38+BU46+BU50+BU55+BU11)</f>
        <v>3789075348.4000001</v>
      </c>
      <c r="BV57" s="24">
        <f t="shared" ref="BV57:BW57" si="53">SUM(BV23+BV31+BV38+BV46+BV50+BV55+BV11)</f>
        <v>8974166.8499999996</v>
      </c>
      <c r="BW57" s="24">
        <f t="shared" si="53"/>
        <v>4556912665.1399994</v>
      </c>
    </row>
    <row r="60" spans="1:75" x14ac:dyDescent="0.25">
      <c r="BU60" s="33"/>
      <c r="BW60" s="23"/>
    </row>
    <row r="61" spans="1:75" x14ac:dyDescent="0.25">
      <c r="BW61" s="28"/>
    </row>
    <row r="64" spans="1:75" x14ac:dyDescent="0.25">
      <c r="BU64" s="28"/>
      <c r="BW64" s="28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2019-01-11T13:18:10Z</cp:lastPrinted>
  <dcterms:created xsi:type="dcterms:W3CDTF">2017-01-10T11:29:20Z</dcterms:created>
  <dcterms:modified xsi:type="dcterms:W3CDTF">2020-04-29T14:43:24Z</dcterms:modified>
</cp:coreProperties>
</file>