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 tabRatio="473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L4" i="1" l="1"/>
  <c r="Q37" i="1" l="1"/>
  <c r="I37" i="1"/>
  <c r="L37" i="1"/>
  <c r="W4" i="1"/>
  <c r="T4" i="1"/>
  <c r="V4" i="1"/>
  <c r="S4" i="1"/>
  <c r="X4" i="1"/>
  <c r="P5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F4" i="1"/>
  <c r="V37" i="1"/>
  <c r="S37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N4" i="1"/>
  <c r="K4" i="1"/>
  <c r="H4" i="1"/>
  <c r="P4" i="1" l="1"/>
  <c r="U4" i="1" s="1"/>
  <c r="U37" i="1" s="1"/>
  <c r="N37" i="1"/>
  <c r="H37" i="1"/>
  <c r="T37" i="1"/>
  <c r="W37" i="1"/>
  <c r="K37" i="1"/>
  <c r="H45" i="1" l="1"/>
  <c r="I45" i="1" s="1"/>
  <c r="R4" i="1"/>
  <c r="R37" i="1" s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 l="1"/>
  <c r="H41" i="1" l="1"/>
  <c r="H43" i="1" s="1"/>
  <c r="H48" i="1" s="1"/>
  <c r="P37" i="1"/>
  <c r="H44" i="1" s="1"/>
  <c r="X37" i="1" l="1"/>
  <c r="H46" i="1" s="1"/>
</calcChain>
</file>

<file path=xl/sharedStrings.xml><?xml version="1.0" encoding="utf-8"?>
<sst xmlns="http://schemas.openxmlformats.org/spreadsheetml/2006/main" count="54" uniqueCount="47">
  <si>
    <t>Descrizione</t>
  </si>
  <si>
    <t>Unità di misura</t>
  </si>
  <si>
    <t>Importo unitario</t>
  </si>
  <si>
    <t>Totale ore</t>
  </si>
  <si>
    <t>Fornitura franco azienda e posa in opera di pali di castagno od altra essenza forte per armatura frutteti: 1 - Ø cm 8 -10 altezza mt. 2,50</t>
  </si>
  <si>
    <t>cad.</t>
  </si>
  <si>
    <t>Perugia</t>
  </si>
  <si>
    <t>Operaio qualificato</t>
  </si>
  <si>
    <t>Manovale specializzato</t>
  </si>
  <si>
    <t>Terni</t>
  </si>
  <si>
    <t>€/ora</t>
  </si>
  <si>
    <t xml:space="preserve">N. </t>
  </si>
  <si>
    <t>TOTALE</t>
  </si>
  <si>
    <t>Totale spesa in amministrazione diretta</t>
  </si>
  <si>
    <t>Quantità</t>
  </si>
  <si>
    <t>Totale Opera</t>
  </si>
  <si>
    <t>Costo unitario materiali</t>
  </si>
  <si>
    <t>Totale spesa materiali</t>
  </si>
  <si>
    <t xml:space="preserve">Costo unitario mezzi tecnici </t>
  </si>
  <si>
    <t>Totale spesa mezzi tecnici</t>
  </si>
  <si>
    <t>MATERIALI</t>
  </si>
  <si>
    <t>MEZZI TECNICI</t>
  </si>
  <si>
    <t>Totale spesa manodopera</t>
  </si>
  <si>
    <t>MANODOPERA</t>
  </si>
  <si>
    <t xml:space="preserve">Costo ammissibile(*) </t>
  </si>
  <si>
    <t>(*) Costo ammissibile per manodopera</t>
  </si>
  <si>
    <r>
      <t xml:space="preserve"> Materiali </t>
    </r>
    <r>
      <rPr>
        <b/>
        <u/>
        <sz val="10"/>
        <rFont val="Calibri"/>
        <family val="2"/>
        <scheme val="minor"/>
      </rPr>
      <t>prodotti in azienda</t>
    </r>
  </si>
  <si>
    <t>Mezzi tecnici aziendali</t>
  </si>
  <si>
    <t>Manodopera</t>
  </si>
  <si>
    <r>
      <t>Manodopera (</t>
    </r>
    <r>
      <rPr>
        <b/>
        <u/>
        <sz val="10"/>
        <color theme="1"/>
        <rFont val="Calibri"/>
        <family val="2"/>
        <scheme val="minor"/>
      </rPr>
      <t>collaboratori non iscritti INPS</t>
    </r>
    <r>
      <rPr>
        <b/>
        <sz val="10"/>
        <color theme="1"/>
        <rFont val="Calibri"/>
        <family val="2"/>
        <scheme val="minor"/>
      </rPr>
      <t>)</t>
    </r>
  </si>
  <si>
    <t>Spesa sottostante il limite dei 50.000 €</t>
  </si>
  <si>
    <t xml:space="preserve">Spesa sottostante il limite dei 50.000 € </t>
  </si>
  <si>
    <t>Valore unitario ore manodopera</t>
  </si>
  <si>
    <r>
      <t xml:space="preserve">di cui </t>
    </r>
    <r>
      <rPr>
        <b/>
        <u/>
        <sz val="10"/>
        <color theme="1"/>
        <rFont val="Calibri"/>
        <family val="2"/>
        <scheme val="minor"/>
      </rPr>
      <t>prodotti in azienda</t>
    </r>
  </si>
  <si>
    <t>Totale spesa in NATURA/ECONOMIA</t>
  </si>
  <si>
    <t>Esempio opera in amm.dir.</t>
  </si>
  <si>
    <t>Esempio opera  a fattura</t>
  </si>
  <si>
    <t>Contributi in natura/economia</t>
  </si>
  <si>
    <r>
      <t xml:space="preserve">di cui manodopera  di </t>
    </r>
    <r>
      <rPr>
        <b/>
        <u/>
        <sz val="10"/>
        <color theme="1"/>
        <rFont val="Calibri"/>
        <family val="2"/>
        <scheme val="minor"/>
      </rPr>
      <t>collaboratori familiari  non iscritti INPS</t>
    </r>
  </si>
  <si>
    <t xml:space="preserve">OPERE A FATTURA </t>
  </si>
  <si>
    <t>di cui  Spesa non coperta da fattura di noleggio</t>
  </si>
  <si>
    <t xml:space="preserve">OPERE IN AMMINISTRAZIONE DIRETTA </t>
  </si>
  <si>
    <t>Totale spesa INTERVENTO</t>
  </si>
  <si>
    <t>%  Contributo</t>
  </si>
  <si>
    <t>Contributo</t>
  </si>
  <si>
    <t>Formula Ammissibilità contributi in natura</t>
  </si>
  <si>
    <t>Totale opera in 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</si>
</sst>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  <numFmt numFmtId="165" formatCode="_-&quot;€&quot;\ * #,##0.0000_-;\-&quot;€&quot;\ * #,##0.0000_-;_-&quot;€&quot;\ * &quot;-&quot;??_-;_-@_-"/>
    <numFmt numFmtId="166" formatCode="0.0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1" fillId="0" borderId="2" xfId="0" applyFont="1" applyBorder="1"/>
    <xf numFmtId="44" fontId="1" fillId="0" borderId="0" xfId="0" applyNumberFormat="1" applyFont="1"/>
    <xf numFmtId="44" fontId="2" fillId="0" borderId="0" xfId="0" applyNumberFormat="1" applyFont="1" applyAlignment="1">
      <alignment vertical="center"/>
    </xf>
    <xf numFmtId="44" fontId="2" fillId="0" borderId="0" xfId="0" applyNumberFormat="1" applyFont="1"/>
    <xf numFmtId="44" fontId="1" fillId="0" borderId="15" xfId="0" applyNumberFormat="1" applyFont="1" applyBorder="1"/>
    <xf numFmtId="166" fontId="1" fillId="0" borderId="1" xfId="0" applyNumberFormat="1" applyFont="1" applyBorder="1"/>
    <xf numFmtId="166" fontId="1" fillId="0" borderId="2" xfId="0" applyNumberFormat="1" applyFont="1" applyBorder="1"/>
    <xf numFmtId="44" fontId="2" fillId="7" borderId="1" xfId="0" applyNumberFormat="1" applyFont="1" applyFill="1" applyBorder="1" applyAlignment="1">
      <alignment vertical="center"/>
    </xf>
    <xf numFmtId="44" fontId="2" fillId="7" borderId="1" xfId="0" applyNumberFormat="1" applyFont="1" applyFill="1" applyBorder="1"/>
    <xf numFmtId="0" fontId="2" fillId="8" borderId="1" xfId="0" applyFont="1" applyFill="1" applyBorder="1" applyAlignment="1">
      <alignment horizontal="center" wrapText="1"/>
    </xf>
    <xf numFmtId="44" fontId="1" fillId="8" borderId="12" xfId="0" applyNumberFormat="1" applyFont="1" applyFill="1" applyBorder="1"/>
    <xf numFmtId="44" fontId="1" fillId="8" borderId="1" xfId="0" applyNumberFormat="1" applyFont="1" applyFill="1" applyBorder="1"/>
    <xf numFmtId="44" fontId="1" fillId="8" borderId="14" xfId="0" applyNumberFormat="1" applyFont="1" applyFill="1" applyBorder="1"/>
    <xf numFmtId="44" fontId="1" fillId="8" borderId="15" xfId="0" applyNumberFormat="1" applyFont="1" applyFill="1" applyBorder="1"/>
    <xf numFmtId="0" fontId="1" fillId="0" borderId="0" xfId="0" applyFont="1" applyAlignment="1">
      <alignment horizontal="center"/>
    </xf>
    <xf numFmtId="2" fontId="1" fillId="0" borderId="0" xfId="0" applyNumberFormat="1" applyFont="1"/>
    <xf numFmtId="44" fontId="0" fillId="0" borderId="0" xfId="0" applyNumberFormat="1"/>
    <xf numFmtId="0" fontId="2" fillId="0" borderId="0" xfId="0" applyFont="1"/>
    <xf numFmtId="2" fontId="1" fillId="0" borderId="15" xfId="0" applyNumberFormat="1" applyFont="1" applyBorder="1"/>
    <xf numFmtId="164" fontId="1" fillId="0" borderId="0" xfId="0" applyNumberFormat="1" applyFont="1"/>
    <xf numFmtId="9" fontId="2" fillId="7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4" fontId="2" fillId="6" borderId="1" xfId="0" applyNumberFormat="1" applyFont="1" applyFill="1" applyBorder="1" applyAlignment="1">
      <alignment vertical="center"/>
    </xf>
    <xf numFmtId="0" fontId="2" fillId="9" borderId="5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" fillId="0" borderId="7" xfId="0" applyFont="1" applyBorder="1"/>
    <xf numFmtId="0" fontId="1" fillId="0" borderId="8" xfId="0" applyFont="1" applyBorder="1"/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1" fillId="0" borderId="12" xfId="0" applyFont="1" applyBorder="1"/>
    <xf numFmtId="0" fontId="2" fillId="0" borderId="12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4" fontId="1" fillId="0" borderId="16" xfId="0" applyNumberFormat="1" applyFont="1" applyBorder="1"/>
    <xf numFmtId="44" fontId="0" fillId="0" borderId="0" xfId="0" applyNumberFormat="1" applyFill="1"/>
    <xf numFmtId="44" fontId="1" fillId="0" borderId="0" xfId="0" applyNumberFormat="1" applyFont="1" applyFill="1"/>
    <xf numFmtId="0" fontId="2" fillId="9" borderId="25" xfId="0" applyFont="1" applyFill="1" applyBorder="1" applyAlignment="1">
      <alignment horizontal="center"/>
    </xf>
    <xf numFmtId="0" fontId="2" fillId="9" borderId="26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 vertical="center" wrapText="1"/>
    </xf>
    <xf numFmtId="0" fontId="2" fillId="9" borderId="28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30" xfId="0" applyFont="1" applyFill="1" applyBorder="1" applyAlignment="1">
      <alignment horizontal="center" vertical="center" wrapText="1"/>
    </xf>
    <xf numFmtId="2" fontId="1" fillId="9" borderId="1" xfId="0" applyNumberFormat="1" applyFont="1" applyFill="1" applyBorder="1"/>
    <xf numFmtId="44" fontId="1" fillId="9" borderId="1" xfId="0" applyNumberFormat="1" applyFont="1" applyFill="1" applyBorder="1"/>
    <xf numFmtId="44" fontId="1" fillId="9" borderId="13" xfId="0" applyNumberFormat="1" applyFont="1" applyFill="1" applyBorder="1"/>
    <xf numFmtId="0" fontId="2" fillId="10" borderId="1" xfId="0" applyFont="1" applyFill="1" applyBorder="1" applyAlignment="1">
      <alignment horizontal="center" wrapText="1"/>
    </xf>
    <xf numFmtId="44" fontId="1" fillId="10" borderId="12" xfId="0" applyNumberFormat="1" applyFont="1" applyFill="1" applyBorder="1"/>
    <xf numFmtId="44" fontId="1" fillId="10" borderId="1" xfId="0" applyNumberFormat="1" applyFont="1" applyFill="1" applyBorder="1"/>
    <xf numFmtId="44" fontId="1" fillId="10" borderId="14" xfId="0" applyNumberFormat="1" applyFont="1" applyFill="1" applyBorder="1"/>
    <xf numFmtId="44" fontId="1" fillId="10" borderId="15" xfId="0" applyNumberFormat="1" applyFont="1" applyFill="1" applyBorder="1"/>
    <xf numFmtId="0" fontId="2" fillId="8" borderId="19" xfId="0" applyFont="1" applyFill="1" applyBorder="1" applyAlignment="1">
      <alignment horizontal="center"/>
    </xf>
    <xf numFmtId="0" fontId="2" fillId="8" borderId="20" xfId="0" applyFont="1" applyFill="1" applyBorder="1" applyAlignment="1">
      <alignment horizontal="center"/>
    </xf>
    <xf numFmtId="0" fontId="2" fillId="8" borderId="21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3" fillId="8" borderId="17" xfId="0" applyFont="1" applyFill="1" applyBorder="1" applyAlignment="1">
      <alignment horizontal="center"/>
    </xf>
    <xf numFmtId="0" fontId="3" fillId="8" borderId="18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8" borderId="13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center" wrapText="1"/>
    </xf>
    <xf numFmtId="0" fontId="2" fillId="8" borderId="23" xfId="0" applyFont="1" applyFill="1" applyBorder="1" applyAlignment="1">
      <alignment horizontal="center" wrapText="1"/>
    </xf>
    <xf numFmtId="2" fontId="1" fillId="8" borderId="1" xfId="0" applyNumberFormat="1" applyFont="1" applyFill="1" applyBorder="1"/>
    <xf numFmtId="165" fontId="1" fillId="8" borderId="1" xfId="0" applyNumberFormat="1" applyFont="1" applyFill="1" applyBorder="1"/>
    <xf numFmtId="44" fontId="1" fillId="8" borderId="23" xfId="0" applyNumberFormat="1" applyFont="1" applyFill="1" applyBorder="1"/>
    <xf numFmtId="2" fontId="1" fillId="8" borderId="15" xfId="0" applyNumberFormat="1" applyFont="1" applyFill="1" applyBorder="1"/>
    <xf numFmtId="44" fontId="0" fillId="8" borderId="24" xfId="0" applyNumberFormat="1" applyFill="1" applyBorder="1"/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13" xfId="0" applyFont="1" applyFill="1" applyBorder="1" applyAlignment="1">
      <alignment wrapText="1"/>
    </xf>
    <xf numFmtId="44" fontId="1" fillId="5" borderId="12" xfId="0" applyNumberFormat="1" applyFont="1" applyFill="1" applyBorder="1"/>
    <xf numFmtId="44" fontId="1" fillId="5" borderId="1" xfId="0" applyNumberFormat="1" applyFont="1" applyFill="1" applyBorder="1"/>
    <xf numFmtId="44" fontId="1" fillId="5" borderId="13" xfId="0" applyNumberFormat="1" applyFont="1" applyFill="1" applyBorder="1"/>
    <xf numFmtId="44" fontId="1" fillId="5" borderId="14" xfId="0" applyNumberFormat="1" applyFont="1" applyFill="1" applyBorder="1"/>
    <xf numFmtId="44" fontId="1" fillId="5" borderId="15" xfId="0" applyNumberFormat="1" applyFont="1" applyFill="1" applyBorder="1"/>
    <xf numFmtId="44" fontId="1" fillId="5" borderId="16" xfId="0" applyNumberFormat="1" applyFont="1" applyFill="1" applyBorder="1"/>
    <xf numFmtId="0" fontId="2" fillId="10" borderId="7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2" fillId="10" borderId="9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3" fillId="10" borderId="12" xfId="0" applyFont="1" applyFill="1" applyBorder="1" applyAlignment="1">
      <alignment horizontal="center" wrapText="1"/>
    </xf>
    <xf numFmtId="0" fontId="2" fillId="10" borderId="13" xfId="0" applyFont="1" applyFill="1" applyBorder="1" applyAlignment="1">
      <alignment horizontal="center" wrapText="1"/>
    </xf>
    <xf numFmtId="44" fontId="1" fillId="10" borderId="13" xfId="0" applyNumberFormat="1" applyFont="1" applyFill="1" applyBorder="1"/>
    <xf numFmtId="44" fontId="1" fillId="10" borderId="16" xfId="0" applyNumberFormat="1" applyFont="1" applyFill="1" applyBorder="1"/>
    <xf numFmtId="164" fontId="1" fillId="0" borderId="0" xfId="0" applyNumberFormat="1" applyFont="1" applyFill="1"/>
    <xf numFmtId="44" fontId="2" fillId="0" borderId="0" xfId="0" applyNumberFormat="1" applyFont="1" applyFill="1" applyAlignment="1">
      <alignment vertical="center"/>
    </xf>
    <xf numFmtId="44" fontId="2" fillId="0" borderId="0" xfId="0" applyNumberFormat="1" applyFont="1" applyFill="1"/>
    <xf numFmtId="0" fontId="1" fillId="0" borderId="0" xfId="0" applyFont="1" applyFill="1"/>
    <xf numFmtId="44" fontId="2" fillId="0" borderId="1" xfId="0" applyNumberFormat="1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abSelected="1" workbookViewId="0">
      <pane ySplit="3" topLeftCell="A4" activePane="bottomLeft" state="frozen"/>
      <selection activeCell="F1" sqref="F1"/>
      <selection pane="bottomLeft" activeCell="I48" sqref="I48"/>
    </sheetView>
  </sheetViews>
  <sheetFormatPr defaultColWidth="9.140625" defaultRowHeight="12.75" x14ac:dyDescent="0.2"/>
  <cols>
    <col min="1" max="1" width="10.5703125" style="1" customWidth="1"/>
    <col min="2" max="2" width="35.5703125" style="1" customWidth="1"/>
    <col min="3" max="4" width="7.28515625" style="1" customWidth="1"/>
    <col min="5" max="5" width="8.140625" style="1" customWidth="1"/>
    <col min="6" max="6" width="11.28515625" style="1" bestFit="1" customWidth="1"/>
    <col min="7" max="7" width="9.140625" style="1" customWidth="1"/>
    <col min="8" max="8" width="11.42578125" style="1" bestFit="1" customWidth="1"/>
    <col min="9" max="9" width="10.42578125" style="1" bestFit="1" customWidth="1"/>
    <col min="10" max="10" width="7.5703125" style="1" customWidth="1"/>
    <col min="11" max="11" width="11" style="1" customWidth="1"/>
    <col min="12" max="12" width="10.5703125" style="1" customWidth="1"/>
    <col min="13" max="13" width="11.140625" style="1" customWidth="1"/>
    <col min="14" max="14" width="8" style="1" bestFit="1" customWidth="1"/>
    <col min="15" max="15" width="13.28515625" style="1" customWidth="1"/>
    <col min="16" max="16" width="11.85546875" style="1" customWidth="1"/>
    <col min="17" max="17" width="15.5703125" style="1" customWidth="1"/>
    <col min="18" max="18" width="14" style="1" customWidth="1"/>
    <col min="19" max="19" width="11.42578125" style="1" bestFit="1" customWidth="1"/>
    <col min="20" max="20" width="9" style="1" bestFit="1" customWidth="1"/>
    <col min="21" max="21" width="11.140625" style="1" customWidth="1"/>
    <col min="22" max="22" width="10.42578125" style="1" bestFit="1" customWidth="1"/>
    <col min="23" max="23" width="9" style="1" bestFit="1" customWidth="1"/>
    <col min="24" max="24" width="12.28515625" style="1" customWidth="1"/>
    <col min="25" max="16384" width="9.140625" style="1"/>
  </cols>
  <sheetData>
    <row r="1" spans="1:24" ht="21.6" customHeight="1" x14ac:dyDescent="0.2">
      <c r="A1" s="43"/>
      <c r="B1" s="44"/>
      <c r="C1" s="55" t="s">
        <v>39</v>
      </c>
      <c r="D1" s="55"/>
      <c r="E1" s="55"/>
      <c r="F1" s="56"/>
      <c r="G1" s="69" t="s">
        <v>41</v>
      </c>
      <c r="H1" s="70"/>
      <c r="I1" s="70"/>
      <c r="J1" s="70"/>
      <c r="K1" s="70"/>
      <c r="L1" s="70"/>
      <c r="M1" s="70"/>
      <c r="N1" s="70"/>
      <c r="O1" s="70"/>
      <c r="P1" s="70"/>
      <c r="Q1" s="70"/>
      <c r="R1" s="71"/>
      <c r="S1" s="86" t="s">
        <v>31</v>
      </c>
      <c r="T1" s="87"/>
      <c r="U1" s="88"/>
      <c r="V1" s="101" t="s">
        <v>37</v>
      </c>
      <c r="W1" s="102"/>
      <c r="X1" s="103"/>
    </row>
    <row r="2" spans="1:24" ht="15" customHeight="1" x14ac:dyDescent="0.2">
      <c r="A2" s="45" t="s">
        <v>11</v>
      </c>
      <c r="B2" s="36" t="s">
        <v>0</v>
      </c>
      <c r="C2" s="57" t="s">
        <v>1</v>
      </c>
      <c r="D2" s="57" t="s">
        <v>2</v>
      </c>
      <c r="E2" s="57" t="s">
        <v>14</v>
      </c>
      <c r="F2" s="58" t="s">
        <v>15</v>
      </c>
      <c r="G2" s="72" t="s">
        <v>20</v>
      </c>
      <c r="H2" s="73"/>
      <c r="I2" s="74"/>
      <c r="J2" s="75" t="s">
        <v>21</v>
      </c>
      <c r="K2" s="73"/>
      <c r="L2" s="74"/>
      <c r="M2" s="76" t="s">
        <v>23</v>
      </c>
      <c r="N2" s="76"/>
      <c r="O2" s="76"/>
      <c r="P2" s="76"/>
      <c r="Q2" s="76"/>
      <c r="R2" s="77"/>
      <c r="S2" s="89"/>
      <c r="T2" s="90"/>
      <c r="U2" s="91"/>
      <c r="V2" s="104"/>
      <c r="W2" s="105"/>
      <c r="X2" s="106"/>
    </row>
    <row r="3" spans="1:24" s="2" customFormat="1" ht="60.6" customHeight="1" x14ac:dyDescent="0.2">
      <c r="A3" s="46"/>
      <c r="B3" s="37"/>
      <c r="C3" s="59"/>
      <c r="D3" s="59"/>
      <c r="E3" s="59"/>
      <c r="F3" s="60"/>
      <c r="G3" s="78" t="s">
        <v>16</v>
      </c>
      <c r="H3" s="79" t="s">
        <v>17</v>
      </c>
      <c r="I3" s="79" t="s">
        <v>33</v>
      </c>
      <c r="J3" s="79" t="s">
        <v>18</v>
      </c>
      <c r="K3" s="79" t="s">
        <v>19</v>
      </c>
      <c r="L3" s="79" t="s">
        <v>40</v>
      </c>
      <c r="M3" s="19" t="s">
        <v>32</v>
      </c>
      <c r="N3" s="19" t="s">
        <v>3</v>
      </c>
      <c r="O3" s="19" t="s">
        <v>24</v>
      </c>
      <c r="P3" s="19" t="s">
        <v>22</v>
      </c>
      <c r="Q3" s="19" t="s">
        <v>38</v>
      </c>
      <c r="R3" s="80" t="s">
        <v>46</v>
      </c>
      <c r="S3" s="92" t="s">
        <v>26</v>
      </c>
      <c r="T3" s="93" t="s">
        <v>27</v>
      </c>
      <c r="U3" s="94" t="s">
        <v>28</v>
      </c>
      <c r="V3" s="107" t="s">
        <v>26</v>
      </c>
      <c r="W3" s="64" t="s">
        <v>27</v>
      </c>
      <c r="X3" s="108" t="s">
        <v>29</v>
      </c>
    </row>
    <row r="4" spans="1:24" ht="51" x14ac:dyDescent="0.2">
      <c r="A4" s="47" t="s">
        <v>35</v>
      </c>
      <c r="B4" s="5" t="s">
        <v>4</v>
      </c>
      <c r="C4" s="61" t="s">
        <v>5</v>
      </c>
      <c r="D4" s="62">
        <v>0</v>
      </c>
      <c r="E4" s="61">
        <v>1000</v>
      </c>
      <c r="F4" s="63">
        <f>E4*D4</f>
        <v>0</v>
      </c>
      <c r="G4" s="20">
        <v>3.8</v>
      </c>
      <c r="H4" s="21">
        <f>G4*E4</f>
        <v>3800</v>
      </c>
      <c r="I4" s="21">
        <v>1900</v>
      </c>
      <c r="J4" s="21">
        <v>0.81</v>
      </c>
      <c r="K4" s="21">
        <f t="shared" ref="K4:K36" si="0">J4*E4</f>
        <v>810</v>
      </c>
      <c r="L4" s="21">
        <f>K4</f>
        <v>810</v>
      </c>
      <c r="M4" s="81">
        <v>0.04</v>
      </c>
      <c r="N4" s="81">
        <f>M4*E4</f>
        <v>40</v>
      </c>
      <c r="O4" s="82">
        <v>23.77</v>
      </c>
      <c r="P4" s="21">
        <f>N4*O4</f>
        <v>950.8</v>
      </c>
      <c r="Q4" s="21"/>
      <c r="R4" s="83">
        <f>H4+K4+P4</f>
        <v>5560.8</v>
      </c>
      <c r="S4" s="95">
        <f>I4</f>
        <v>1900</v>
      </c>
      <c r="T4" s="96">
        <f>L4</f>
        <v>810</v>
      </c>
      <c r="U4" s="97">
        <f>P4</f>
        <v>950.8</v>
      </c>
      <c r="V4" s="65">
        <f>I4</f>
        <v>1900</v>
      </c>
      <c r="W4" s="66">
        <f>L4</f>
        <v>810</v>
      </c>
      <c r="X4" s="109">
        <f>Q4</f>
        <v>0</v>
      </c>
    </row>
    <row r="5" spans="1:24" x14ac:dyDescent="0.2">
      <c r="A5" s="48"/>
      <c r="B5" s="4"/>
      <c r="C5" s="61"/>
      <c r="D5" s="62"/>
      <c r="E5" s="61"/>
      <c r="F5" s="63">
        <f t="shared" ref="F5:F36" si="1">E5*D5</f>
        <v>0</v>
      </c>
      <c r="G5" s="20"/>
      <c r="H5" s="21"/>
      <c r="I5" s="21"/>
      <c r="J5" s="21"/>
      <c r="K5" s="21">
        <f t="shared" si="0"/>
        <v>0</v>
      </c>
      <c r="L5" s="21"/>
      <c r="M5" s="81"/>
      <c r="N5" s="81"/>
      <c r="O5" s="21"/>
      <c r="P5" s="21">
        <f t="shared" ref="P5:P36" si="2">CEILING((O5*N5),0.01)</f>
        <v>0</v>
      </c>
      <c r="Q5" s="21"/>
      <c r="R5" s="83"/>
      <c r="S5" s="95"/>
      <c r="T5" s="96"/>
      <c r="U5" s="97"/>
      <c r="V5" s="65"/>
      <c r="W5" s="66"/>
      <c r="X5" s="109"/>
    </row>
    <row r="6" spans="1:24" ht="51" x14ac:dyDescent="0.2">
      <c r="A6" s="49" t="s">
        <v>36</v>
      </c>
      <c r="B6" s="5" t="s">
        <v>4</v>
      </c>
      <c r="C6" s="61" t="s">
        <v>5</v>
      </c>
      <c r="D6" s="62">
        <v>7.05</v>
      </c>
      <c r="E6" s="61">
        <v>200</v>
      </c>
      <c r="F6" s="63">
        <f t="shared" si="1"/>
        <v>1410</v>
      </c>
      <c r="G6" s="20"/>
      <c r="H6" s="21"/>
      <c r="I6" s="21"/>
      <c r="J6" s="21"/>
      <c r="K6" s="21">
        <f t="shared" si="0"/>
        <v>0</v>
      </c>
      <c r="L6" s="21"/>
      <c r="M6" s="81"/>
      <c r="N6" s="81"/>
      <c r="O6" s="21"/>
      <c r="P6" s="21">
        <f t="shared" si="2"/>
        <v>0</v>
      </c>
      <c r="Q6" s="21"/>
      <c r="R6" s="83"/>
      <c r="S6" s="95"/>
      <c r="T6" s="96"/>
      <c r="U6" s="97"/>
      <c r="V6" s="65"/>
      <c r="W6" s="66"/>
      <c r="X6" s="109"/>
    </row>
    <row r="7" spans="1:24" x14ac:dyDescent="0.2">
      <c r="A7" s="48"/>
      <c r="B7" s="4"/>
      <c r="C7" s="61"/>
      <c r="D7" s="62"/>
      <c r="E7" s="61"/>
      <c r="F7" s="63">
        <f t="shared" si="1"/>
        <v>0</v>
      </c>
      <c r="G7" s="20"/>
      <c r="H7" s="21"/>
      <c r="I7" s="21"/>
      <c r="J7" s="21"/>
      <c r="K7" s="21">
        <f t="shared" si="0"/>
        <v>0</v>
      </c>
      <c r="L7" s="21"/>
      <c r="M7" s="81"/>
      <c r="N7" s="81"/>
      <c r="O7" s="21"/>
      <c r="P7" s="21">
        <f t="shared" si="2"/>
        <v>0</v>
      </c>
      <c r="Q7" s="21"/>
      <c r="R7" s="83"/>
      <c r="S7" s="95"/>
      <c r="T7" s="96"/>
      <c r="U7" s="97"/>
      <c r="V7" s="65"/>
      <c r="W7" s="66"/>
      <c r="X7" s="109"/>
    </row>
    <row r="8" spans="1:24" x14ac:dyDescent="0.2">
      <c r="A8" s="48"/>
      <c r="B8" s="4"/>
      <c r="C8" s="61"/>
      <c r="D8" s="62"/>
      <c r="E8" s="61"/>
      <c r="F8" s="63">
        <f t="shared" si="1"/>
        <v>0</v>
      </c>
      <c r="G8" s="20"/>
      <c r="H8" s="21"/>
      <c r="I8" s="21"/>
      <c r="J8" s="21"/>
      <c r="K8" s="21">
        <f t="shared" si="0"/>
        <v>0</v>
      </c>
      <c r="L8" s="21"/>
      <c r="M8" s="81"/>
      <c r="N8" s="81"/>
      <c r="O8" s="21"/>
      <c r="P8" s="21">
        <f t="shared" si="2"/>
        <v>0</v>
      </c>
      <c r="Q8" s="21"/>
      <c r="R8" s="83"/>
      <c r="S8" s="95"/>
      <c r="T8" s="96"/>
      <c r="U8" s="97"/>
      <c r="V8" s="65"/>
      <c r="W8" s="66"/>
      <c r="X8" s="109"/>
    </row>
    <row r="9" spans="1:24" x14ac:dyDescent="0.2">
      <c r="A9" s="48"/>
      <c r="B9" s="4"/>
      <c r="C9" s="61"/>
      <c r="D9" s="62"/>
      <c r="E9" s="61"/>
      <c r="F9" s="63">
        <f t="shared" si="1"/>
        <v>0</v>
      </c>
      <c r="G9" s="20"/>
      <c r="H9" s="21"/>
      <c r="I9" s="21"/>
      <c r="J9" s="21"/>
      <c r="K9" s="21">
        <f t="shared" si="0"/>
        <v>0</v>
      </c>
      <c r="L9" s="21"/>
      <c r="M9" s="81"/>
      <c r="N9" s="81"/>
      <c r="O9" s="21"/>
      <c r="P9" s="21">
        <f t="shared" si="2"/>
        <v>0</v>
      </c>
      <c r="Q9" s="21"/>
      <c r="R9" s="83"/>
      <c r="S9" s="95"/>
      <c r="T9" s="96"/>
      <c r="U9" s="97"/>
      <c r="V9" s="65"/>
      <c r="W9" s="66"/>
      <c r="X9" s="109"/>
    </row>
    <row r="10" spans="1:24" x14ac:dyDescent="0.2">
      <c r="A10" s="48"/>
      <c r="B10" s="4"/>
      <c r="C10" s="61"/>
      <c r="D10" s="62"/>
      <c r="E10" s="61"/>
      <c r="F10" s="63">
        <f t="shared" si="1"/>
        <v>0</v>
      </c>
      <c r="G10" s="20"/>
      <c r="H10" s="21"/>
      <c r="I10" s="21"/>
      <c r="J10" s="21"/>
      <c r="K10" s="21">
        <f t="shared" si="0"/>
        <v>0</v>
      </c>
      <c r="L10" s="21"/>
      <c r="M10" s="81"/>
      <c r="N10" s="81"/>
      <c r="O10" s="21"/>
      <c r="P10" s="21">
        <f t="shared" si="2"/>
        <v>0</v>
      </c>
      <c r="Q10" s="21"/>
      <c r="R10" s="83"/>
      <c r="S10" s="95"/>
      <c r="T10" s="96"/>
      <c r="U10" s="97"/>
      <c r="V10" s="65"/>
      <c r="W10" s="66"/>
      <c r="X10" s="109"/>
    </row>
    <row r="11" spans="1:24" x14ac:dyDescent="0.2">
      <c r="A11" s="48"/>
      <c r="B11" s="4"/>
      <c r="C11" s="61"/>
      <c r="D11" s="62"/>
      <c r="E11" s="61"/>
      <c r="F11" s="63">
        <f t="shared" si="1"/>
        <v>0</v>
      </c>
      <c r="G11" s="20"/>
      <c r="H11" s="21"/>
      <c r="I11" s="21"/>
      <c r="J11" s="21"/>
      <c r="K11" s="21">
        <f t="shared" si="0"/>
        <v>0</v>
      </c>
      <c r="L11" s="21"/>
      <c r="M11" s="81"/>
      <c r="N11" s="81"/>
      <c r="O11" s="21"/>
      <c r="P11" s="21">
        <f t="shared" si="2"/>
        <v>0</v>
      </c>
      <c r="Q11" s="21"/>
      <c r="R11" s="83"/>
      <c r="S11" s="95"/>
      <c r="T11" s="96"/>
      <c r="U11" s="97"/>
      <c r="V11" s="65"/>
      <c r="W11" s="66"/>
      <c r="X11" s="109"/>
    </row>
    <row r="12" spans="1:24" x14ac:dyDescent="0.2">
      <c r="A12" s="48"/>
      <c r="B12" s="4"/>
      <c r="C12" s="61"/>
      <c r="D12" s="62"/>
      <c r="E12" s="61"/>
      <c r="F12" s="63">
        <f t="shared" si="1"/>
        <v>0</v>
      </c>
      <c r="G12" s="20"/>
      <c r="H12" s="21"/>
      <c r="I12" s="21"/>
      <c r="J12" s="21"/>
      <c r="K12" s="21">
        <f t="shared" si="0"/>
        <v>0</v>
      </c>
      <c r="L12" s="21"/>
      <c r="M12" s="81"/>
      <c r="N12" s="81"/>
      <c r="O12" s="21"/>
      <c r="P12" s="21">
        <f t="shared" si="2"/>
        <v>0</v>
      </c>
      <c r="Q12" s="21"/>
      <c r="R12" s="83"/>
      <c r="S12" s="95"/>
      <c r="T12" s="96"/>
      <c r="U12" s="97"/>
      <c r="V12" s="65"/>
      <c r="W12" s="66"/>
      <c r="X12" s="109"/>
    </row>
    <row r="13" spans="1:24" x14ac:dyDescent="0.2">
      <c r="A13" s="48"/>
      <c r="B13" s="4"/>
      <c r="C13" s="61"/>
      <c r="D13" s="62"/>
      <c r="E13" s="61"/>
      <c r="F13" s="63">
        <f t="shared" si="1"/>
        <v>0</v>
      </c>
      <c r="G13" s="20"/>
      <c r="H13" s="21"/>
      <c r="I13" s="21"/>
      <c r="J13" s="21"/>
      <c r="K13" s="21">
        <f t="shared" si="0"/>
        <v>0</v>
      </c>
      <c r="L13" s="21"/>
      <c r="M13" s="81"/>
      <c r="N13" s="81"/>
      <c r="O13" s="21"/>
      <c r="P13" s="21">
        <f t="shared" si="2"/>
        <v>0</v>
      </c>
      <c r="Q13" s="21"/>
      <c r="R13" s="83"/>
      <c r="S13" s="95"/>
      <c r="T13" s="96"/>
      <c r="U13" s="97"/>
      <c r="V13" s="65"/>
      <c r="W13" s="66"/>
      <c r="X13" s="109"/>
    </row>
    <row r="14" spans="1:24" x14ac:dyDescent="0.2">
      <c r="A14" s="48"/>
      <c r="B14" s="4"/>
      <c r="C14" s="61"/>
      <c r="D14" s="62"/>
      <c r="E14" s="61"/>
      <c r="F14" s="63">
        <f t="shared" si="1"/>
        <v>0</v>
      </c>
      <c r="G14" s="20"/>
      <c r="H14" s="21"/>
      <c r="I14" s="21"/>
      <c r="J14" s="21"/>
      <c r="K14" s="21">
        <f t="shared" si="0"/>
        <v>0</v>
      </c>
      <c r="L14" s="21"/>
      <c r="M14" s="81"/>
      <c r="N14" s="81"/>
      <c r="O14" s="21"/>
      <c r="P14" s="21">
        <f t="shared" si="2"/>
        <v>0</v>
      </c>
      <c r="Q14" s="21"/>
      <c r="R14" s="83"/>
      <c r="S14" s="95"/>
      <c r="T14" s="96"/>
      <c r="U14" s="97"/>
      <c r="V14" s="65"/>
      <c r="W14" s="66"/>
      <c r="X14" s="109"/>
    </row>
    <row r="15" spans="1:24" x14ac:dyDescent="0.2">
      <c r="A15" s="48"/>
      <c r="B15" s="4"/>
      <c r="C15" s="61"/>
      <c r="D15" s="62"/>
      <c r="E15" s="61"/>
      <c r="F15" s="63">
        <f t="shared" si="1"/>
        <v>0</v>
      </c>
      <c r="G15" s="20"/>
      <c r="H15" s="21"/>
      <c r="I15" s="21"/>
      <c r="J15" s="21"/>
      <c r="K15" s="21">
        <f t="shared" si="0"/>
        <v>0</v>
      </c>
      <c r="L15" s="21"/>
      <c r="M15" s="81"/>
      <c r="N15" s="81"/>
      <c r="O15" s="21"/>
      <c r="P15" s="21">
        <f t="shared" si="2"/>
        <v>0</v>
      </c>
      <c r="Q15" s="21"/>
      <c r="R15" s="83"/>
      <c r="S15" s="95"/>
      <c r="T15" s="96"/>
      <c r="U15" s="97"/>
      <c r="V15" s="65"/>
      <c r="W15" s="66"/>
      <c r="X15" s="109"/>
    </row>
    <row r="16" spans="1:24" x14ac:dyDescent="0.2">
      <c r="A16" s="48"/>
      <c r="B16" s="4"/>
      <c r="C16" s="61"/>
      <c r="D16" s="62"/>
      <c r="E16" s="61"/>
      <c r="F16" s="63">
        <f t="shared" si="1"/>
        <v>0</v>
      </c>
      <c r="G16" s="20"/>
      <c r="H16" s="21"/>
      <c r="I16" s="21"/>
      <c r="J16" s="21"/>
      <c r="K16" s="21">
        <f t="shared" si="0"/>
        <v>0</v>
      </c>
      <c r="L16" s="21"/>
      <c r="M16" s="81"/>
      <c r="N16" s="81"/>
      <c r="O16" s="21"/>
      <c r="P16" s="21">
        <f t="shared" si="2"/>
        <v>0</v>
      </c>
      <c r="Q16" s="21"/>
      <c r="R16" s="83"/>
      <c r="S16" s="95"/>
      <c r="T16" s="96"/>
      <c r="U16" s="97"/>
      <c r="V16" s="65"/>
      <c r="W16" s="66"/>
      <c r="X16" s="109"/>
    </row>
    <row r="17" spans="1:24" x14ac:dyDescent="0.2">
      <c r="A17" s="48"/>
      <c r="B17" s="4"/>
      <c r="C17" s="61"/>
      <c r="D17" s="62"/>
      <c r="E17" s="61"/>
      <c r="F17" s="63">
        <f t="shared" si="1"/>
        <v>0</v>
      </c>
      <c r="G17" s="20"/>
      <c r="H17" s="21"/>
      <c r="I17" s="21"/>
      <c r="J17" s="21"/>
      <c r="K17" s="21">
        <f t="shared" si="0"/>
        <v>0</v>
      </c>
      <c r="L17" s="21"/>
      <c r="M17" s="81"/>
      <c r="N17" s="81"/>
      <c r="O17" s="21"/>
      <c r="P17" s="21">
        <f t="shared" si="2"/>
        <v>0</v>
      </c>
      <c r="Q17" s="21"/>
      <c r="R17" s="83"/>
      <c r="S17" s="95"/>
      <c r="T17" s="96"/>
      <c r="U17" s="97"/>
      <c r="V17" s="65"/>
      <c r="W17" s="66"/>
      <c r="X17" s="109"/>
    </row>
    <row r="18" spans="1:24" x14ac:dyDescent="0.2">
      <c r="A18" s="48"/>
      <c r="B18" s="4"/>
      <c r="C18" s="61"/>
      <c r="D18" s="62"/>
      <c r="E18" s="61"/>
      <c r="F18" s="63">
        <f t="shared" si="1"/>
        <v>0</v>
      </c>
      <c r="G18" s="20"/>
      <c r="H18" s="21"/>
      <c r="I18" s="21"/>
      <c r="J18" s="21"/>
      <c r="K18" s="21">
        <f t="shared" si="0"/>
        <v>0</v>
      </c>
      <c r="L18" s="21"/>
      <c r="M18" s="81"/>
      <c r="N18" s="81"/>
      <c r="O18" s="21"/>
      <c r="P18" s="21">
        <f t="shared" si="2"/>
        <v>0</v>
      </c>
      <c r="Q18" s="21"/>
      <c r="R18" s="83"/>
      <c r="S18" s="95"/>
      <c r="T18" s="96"/>
      <c r="U18" s="97"/>
      <c r="V18" s="65"/>
      <c r="W18" s="66"/>
      <c r="X18" s="109"/>
    </row>
    <row r="19" spans="1:24" x14ac:dyDescent="0.2">
      <c r="A19" s="48"/>
      <c r="B19" s="4"/>
      <c r="C19" s="61"/>
      <c r="D19" s="62"/>
      <c r="E19" s="61"/>
      <c r="F19" s="63">
        <f t="shared" si="1"/>
        <v>0</v>
      </c>
      <c r="G19" s="20"/>
      <c r="H19" s="21"/>
      <c r="I19" s="21"/>
      <c r="J19" s="21"/>
      <c r="K19" s="21">
        <f t="shared" si="0"/>
        <v>0</v>
      </c>
      <c r="L19" s="21"/>
      <c r="M19" s="81"/>
      <c r="N19" s="81"/>
      <c r="O19" s="21"/>
      <c r="P19" s="21">
        <f t="shared" si="2"/>
        <v>0</v>
      </c>
      <c r="Q19" s="21"/>
      <c r="R19" s="83"/>
      <c r="S19" s="95"/>
      <c r="T19" s="96"/>
      <c r="U19" s="97"/>
      <c r="V19" s="65"/>
      <c r="W19" s="66"/>
      <c r="X19" s="109"/>
    </row>
    <row r="20" spans="1:24" x14ac:dyDescent="0.2">
      <c r="A20" s="48"/>
      <c r="B20" s="4"/>
      <c r="C20" s="61"/>
      <c r="D20" s="62"/>
      <c r="E20" s="61"/>
      <c r="F20" s="63">
        <f t="shared" si="1"/>
        <v>0</v>
      </c>
      <c r="G20" s="20"/>
      <c r="H20" s="21"/>
      <c r="I20" s="21"/>
      <c r="J20" s="21"/>
      <c r="K20" s="21">
        <f t="shared" si="0"/>
        <v>0</v>
      </c>
      <c r="L20" s="21"/>
      <c r="M20" s="81"/>
      <c r="N20" s="81"/>
      <c r="O20" s="21"/>
      <c r="P20" s="21">
        <f t="shared" si="2"/>
        <v>0</v>
      </c>
      <c r="Q20" s="21"/>
      <c r="R20" s="83"/>
      <c r="S20" s="95"/>
      <c r="T20" s="96"/>
      <c r="U20" s="97"/>
      <c r="V20" s="65"/>
      <c r="W20" s="66"/>
      <c r="X20" s="109"/>
    </row>
    <row r="21" spans="1:24" x14ac:dyDescent="0.2">
      <c r="A21" s="48"/>
      <c r="B21" s="4"/>
      <c r="C21" s="61"/>
      <c r="D21" s="62"/>
      <c r="E21" s="61"/>
      <c r="F21" s="63">
        <f t="shared" si="1"/>
        <v>0</v>
      </c>
      <c r="G21" s="20"/>
      <c r="H21" s="21"/>
      <c r="I21" s="21"/>
      <c r="J21" s="21"/>
      <c r="K21" s="21">
        <f t="shared" si="0"/>
        <v>0</v>
      </c>
      <c r="L21" s="21"/>
      <c r="M21" s="81"/>
      <c r="N21" s="81"/>
      <c r="O21" s="21"/>
      <c r="P21" s="21">
        <f t="shared" si="2"/>
        <v>0</v>
      </c>
      <c r="Q21" s="21"/>
      <c r="R21" s="83"/>
      <c r="S21" s="95"/>
      <c r="T21" s="96"/>
      <c r="U21" s="97"/>
      <c r="V21" s="65"/>
      <c r="W21" s="66"/>
      <c r="X21" s="109"/>
    </row>
    <row r="22" spans="1:24" x14ac:dyDescent="0.2">
      <c r="A22" s="48"/>
      <c r="B22" s="4"/>
      <c r="C22" s="61"/>
      <c r="D22" s="62"/>
      <c r="E22" s="61"/>
      <c r="F22" s="63">
        <f t="shared" si="1"/>
        <v>0</v>
      </c>
      <c r="G22" s="20"/>
      <c r="H22" s="21"/>
      <c r="I22" s="21"/>
      <c r="J22" s="21"/>
      <c r="K22" s="21">
        <f t="shared" si="0"/>
        <v>0</v>
      </c>
      <c r="L22" s="21"/>
      <c r="M22" s="81"/>
      <c r="N22" s="81"/>
      <c r="O22" s="21"/>
      <c r="P22" s="21">
        <f t="shared" si="2"/>
        <v>0</v>
      </c>
      <c r="Q22" s="21"/>
      <c r="R22" s="83"/>
      <c r="S22" s="95"/>
      <c r="T22" s="96"/>
      <c r="U22" s="97"/>
      <c r="V22" s="65"/>
      <c r="W22" s="66"/>
      <c r="X22" s="109"/>
    </row>
    <row r="23" spans="1:24" x14ac:dyDescent="0.2">
      <c r="A23" s="48"/>
      <c r="B23" s="4"/>
      <c r="C23" s="61"/>
      <c r="D23" s="62"/>
      <c r="E23" s="61"/>
      <c r="F23" s="63">
        <f t="shared" si="1"/>
        <v>0</v>
      </c>
      <c r="G23" s="20"/>
      <c r="H23" s="21"/>
      <c r="I23" s="21"/>
      <c r="J23" s="21"/>
      <c r="K23" s="21">
        <f t="shared" si="0"/>
        <v>0</v>
      </c>
      <c r="L23" s="21"/>
      <c r="M23" s="81"/>
      <c r="N23" s="81"/>
      <c r="O23" s="21"/>
      <c r="P23" s="21">
        <f t="shared" si="2"/>
        <v>0</v>
      </c>
      <c r="Q23" s="21"/>
      <c r="R23" s="83"/>
      <c r="S23" s="95"/>
      <c r="T23" s="96"/>
      <c r="U23" s="97"/>
      <c r="V23" s="65"/>
      <c r="W23" s="66"/>
      <c r="X23" s="109"/>
    </row>
    <row r="24" spans="1:24" x14ac:dyDescent="0.2">
      <c r="A24" s="48"/>
      <c r="B24" s="4"/>
      <c r="C24" s="61"/>
      <c r="D24" s="62"/>
      <c r="E24" s="61"/>
      <c r="F24" s="63">
        <f t="shared" si="1"/>
        <v>0</v>
      </c>
      <c r="G24" s="20"/>
      <c r="H24" s="21"/>
      <c r="I24" s="21"/>
      <c r="J24" s="21"/>
      <c r="K24" s="21">
        <f t="shared" si="0"/>
        <v>0</v>
      </c>
      <c r="L24" s="21"/>
      <c r="M24" s="81"/>
      <c r="N24" s="81"/>
      <c r="O24" s="21"/>
      <c r="P24" s="21">
        <f t="shared" si="2"/>
        <v>0</v>
      </c>
      <c r="Q24" s="21"/>
      <c r="R24" s="83"/>
      <c r="S24" s="95"/>
      <c r="T24" s="96"/>
      <c r="U24" s="97"/>
      <c r="V24" s="65"/>
      <c r="W24" s="66"/>
      <c r="X24" s="109"/>
    </row>
    <row r="25" spans="1:24" x14ac:dyDescent="0.2">
      <c r="A25" s="48"/>
      <c r="B25" s="4"/>
      <c r="C25" s="61"/>
      <c r="D25" s="62"/>
      <c r="E25" s="61"/>
      <c r="F25" s="63">
        <f t="shared" si="1"/>
        <v>0</v>
      </c>
      <c r="G25" s="20"/>
      <c r="H25" s="21"/>
      <c r="I25" s="21"/>
      <c r="J25" s="21"/>
      <c r="K25" s="21">
        <f t="shared" si="0"/>
        <v>0</v>
      </c>
      <c r="L25" s="21"/>
      <c r="M25" s="81"/>
      <c r="N25" s="81"/>
      <c r="O25" s="21"/>
      <c r="P25" s="21">
        <f t="shared" si="2"/>
        <v>0</v>
      </c>
      <c r="Q25" s="21"/>
      <c r="R25" s="83"/>
      <c r="S25" s="95"/>
      <c r="T25" s="96"/>
      <c r="U25" s="97"/>
      <c r="V25" s="65"/>
      <c r="W25" s="66"/>
      <c r="X25" s="109"/>
    </row>
    <row r="26" spans="1:24" x14ac:dyDescent="0.2">
      <c r="A26" s="48"/>
      <c r="B26" s="4"/>
      <c r="C26" s="61"/>
      <c r="D26" s="62"/>
      <c r="E26" s="61"/>
      <c r="F26" s="63">
        <f t="shared" si="1"/>
        <v>0</v>
      </c>
      <c r="G26" s="20"/>
      <c r="H26" s="21"/>
      <c r="I26" s="21"/>
      <c r="J26" s="21"/>
      <c r="K26" s="21">
        <f t="shared" si="0"/>
        <v>0</v>
      </c>
      <c r="L26" s="21"/>
      <c r="M26" s="81"/>
      <c r="N26" s="81"/>
      <c r="O26" s="21"/>
      <c r="P26" s="21">
        <f t="shared" si="2"/>
        <v>0</v>
      </c>
      <c r="Q26" s="21"/>
      <c r="R26" s="83"/>
      <c r="S26" s="95"/>
      <c r="T26" s="96"/>
      <c r="U26" s="97"/>
      <c r="V26" s="65"/>
      <c r="W26" s="66"/>
      <c r="X26" s="109"/>
    </row>
    <row r="27" spans="1:24" x14ac:dyDescent="0.2">
      <c r="A27" s="48"/>
      <c r="B27" s="4"/>
      <c r="C27" s="61"/>
      <c r="D27" s="62"/>
      <c r="E27" s="61"/>
      <c r="F27" s="63">
        <f t="shared" si="1"/>
        <v>0</v>
      </c>
      <c r="G27" s="20"/>
      <c r="H27" s="21"/>
      <c r="I27" s="21"/>
      <c r="J27" s="21"/>
      <c r="K27" s="21">
        <f t="shared" si="0"/>
        <v>0</v>
      </c>
      <c r="L27" s="21"/>
      <c r="M27" s="81"/>
      <c r="N27" s="81"/>
      <c r="O27" s="21"/>
      <c r="P27" s="21">
        <f t="shared" si="2"/>
        <v>0</v>
      </c>
      <c r="Q27" s="21"/>
      <c r="R27" s="83"/>
      <c r="S27" s="95"/>
      <c r="T27" s="96"/>
      <c r="U27" s="97"/>
      <c r="V27" s="65"/>
      <c r="W27" s="66"/>
      <c r="X27" s="109"/>
    </row>
    <row r="28" spans="1:24" x14ac:dyDescent="0.2">
      <c r="A28" s="48"/>
      <c r="B28" s="4"/>
      <c r="C28" s="61"/>
      <c r="D28" s="62"/>
      <c r="E28" s="61"/>
      <c r="F28" s="63">
        <f t="shared" si="1"/>
        <v>0</v>
      </c>
      <c r="G28" s="20"/>
      <c r="H28" s="21"/>
      <c r="I28" s="21"/>
      <c r="J28" s="21"/>
      <c r="K28" s="21">
        <f t="shared" si="0"/>
        <v>0</v>
      </c>
      <c r="L28" s="21"/>
      <c r="M28" s="81"/>
      <c r="N28" s="81"/>
      <c r="O28" s="21"/>
      <c r="P28" s="21">
        <f t="shared" si="2"/>
        <v>0</v>
      </c>
      <c r="Q28" s="21"/>
      <c r="R28" s="83"/>
      <c r="S28" s="95"/>
      <c r="T28" s="96"/>
      <c r="U28" s="97"/>
      <c r="V28" s="65"/>
      <c r="W28" s="66"/>
      <c r="X28" s="109"/>
    </row>
    <row r="29" spans="1:24" x14ac:dyDescent="0.2">
      <c r="A29" s="48"/>
      <c r="B29" s="4"/>
      <c r="C29" s="61"/>
      <c r="D29" s="62"/>
      <c r="E29" s="61"/>
      <c r="F29" s="63">
        <f t="shared" si="1"/>
        <v>0</v>
      </c>
      <c r="G29" s="20"/>
      <c r="H29" s="21"/>
      <c r="I29" s="21"/>
      <c r="J29" s="21"/>
      <c r="K29" s="21">
        <f t="shared" si="0"/>
        <v>0</v>
      </c>
      <c r="L29" s="21"/>
      <c r="M29" s="81"/>
      <c r="N29" s="81"/>
      <c r="O29" s="21"/>
      <c r="P29" s="21">
        <f t="shared" si="2"/>
        <v>0</v>
      </c>
      <c r="Q29" s="21"/>
      <c r="R29" s="83"/>
      <c r="S29" s="95"/>
      <c r="T29" s="96"/>
      <c r="U29" s="97"/>
      <c r="V29" s="65"/>
      <c r="W29" s="66"/>
      <c r="X29" s="109"/>
    </row>
    <row r="30" spans="1:24" x14ac:dyDescent="0.2">
      <c r="A30" s="48"/>
      <c r="B30" s="4"/>
      <c r="C30" s="61"/>
      <c r="D30" s="62"/>
      <c r="E30" s="61"/>
      <c r="F30" s="63">
        <f t="shared" si="1"/>
        <v>0</v>
      </c>
      <c r="G30" s="20"/>
      <c r="H30" s="21"/>
      <c r="I30" s="21"/>
      <c r="J30" s="21"/>
      <c r="K30" s="21">
        <f t="shared" si="0"/>
        <v>0</v>
      </c>
      <c r="L30" s="21"/>
      <c r="M30" s="81"/>
      <c r="N30" s="81"/>
      <c r="O30" s="21"/>
      <c r="P30" s="21">
        <f t="shared" si="2"/>
        <v>0</v>
      </c>
      <c r="Q30" s="21"/>
      <c r="R30" s="83"/>
      <c r="S30" s="95"/>
      <c r="T30" s="96"/>
      <c r="U30" s="97"/>
      <c r="V30" s="65"/>
      <c r="W30" s="66"/>
      <c r="X30" s="109"/>
    </row>
    <row r="31" spans="1:24" x14ac:dyDescent="0.2">
      <c r="A31" s="48"/>
      <c r="B31" s="4"/>
      <c r="C31" s="61"/>
      <c r="D31" s="62"/>
      <c r="E31" s="61"/>
      <c r="F31" s="63">
        <f t="shared" si="1"/>
        <v>0</v>
      </c>
      <c r="G31" s="20"/>
      <c r="H31" s="21"/>
      <c r="I31" s="21"/>
      <c r="J31" s="21"/>
      <c r="K31" s="21">
        <f t="shared" si="0"/>
        <v>0</v>
      </c>
      <c r="L31" s="21"/>
      <c r="M31" s="81"/>
      <c r="N31" s="81"/>
      <c r="O31" s="21"/>
      <c r="P31" s="21">
        <f t="shared" si="2"/>
        <v>0</v>
      </c>
      <c r="Q31" s="21"/>
      <c r="R31" s="83"/>
      <c r="S31" s="95"/>
      <c r="T31" s="96"/>
      <c r="U31" s="97"/>
      <c r="V31" s="65"/>
      <c r="W31" s="66"/>
      <c r="X31" s="109"/>
    </row>
    <row r="32" spans="1:24" x14ac:dyDescent="0.2">
      <c r="A32" s="48"/>
      <c r="B32" s="4"/>
      <c r="C32" s="61"/>
      <c r="D32" s="62"/>
      <c r="E32" s="61"/>
      <c r="F32" s="63">
        <f t="shared" si="1"/>
        <v>0</v>
      </c>
      <c r="G32" s="20"/>
      <c r="H32" s="21"/>
      <c r="I32" s="21"/>
      <c r="J32" s="21"/>
      <c r="K32" s="21">
        <f t="shared" si="0"/>
        <v>0</v>
      </c>
      <c r="L32" s="21"/>
      <c r="M32" s="81"/>
      <c r="N32" s="81"/>
      <c r="O32" s="21"/>
      <c r="P32" s="21">
        <f t="shared" si="2"/>
        <v>0</v>
      </c>
      <c r="Q32" s="21"/>
      <c r="R32" s="83"/>
      <c r="S32" s="95"/>
      <c r="T32" s="96"/>
      <c r="U32" s="97"/>
      <c r="V32" s="65"/>
      <c r="W32" s="66"/>
      <c r="X32" s="109"/>
    </row>
    <row r="33" spans="1:24" x14ac:dyDescent="0.2">
      <c r="A33" s="48"/>
      <c r="B33" s="4"/>
      <c r="C33" s="61"/>
      <c r="D33" s="62"/>
      <c r="E33" s="61"/>
      <c r="F33" s="63">
        <f t="shared" si="1"/>
        <v>0</v>
      </c>
      <c r="G33" s="20"/>
      <c r="H33" s="21"/>
      <c r="I33" s="21"/>
      <c r="J33" s="21"/>
      <c r="K33" s="21">
        <f t="shared" si="0"/>
        <v>0</v>
      </c>
      <c r="L33" s="21"/>
      <c r="M33" s="81"/>
      <c r="N33" s="81"/>
      <c r="O33" s="21"/>
      <c r="P33" s="21">
        <f t="shared" si="2"/>
        <v>0</v>
      </c>
      <c r="Q33" s="21"/>
      <c r="R33" s="83"/>
      <c r="S33" s="95"/>
      <c r="T33" s="96"/>
      <c r="U33" s="97"/>
      <c r="V33" s="65"/>
      <c r="W33" s="66"/>
      <c r="X33" s="109"/>
    </row>
    <row r="34" spans="1:24" x14ac:dyDescent="0.2">
      <c r="A34" s="48"/>
      <c r="B34" s="4"/>
      <c r="C34" s="61"/>
      <c r="D34" s="62"/>
      <c r="E34" s="61"/>
      <c r="F34" s="63">
        <f t="shared" si="1"/>
        <v>0</v>
      </c>
      <c r="G34" s="20"/>
      <c r="H34" s="21"/>
      <c r="I34" s="21"/>
      <c r="J34" s="21"/>
      <c r="K34" s="21">
        <f t="shared" si="0"/>
        <v>0</v>
      </c>
      <c r="L34" s="21"/>
      <c r="M34" s="81"/>
      <c r="N34" s="81"/>
      <c r="O34" s="21"/>
      <c r="P34" s="21">
        <f t="shared" si="2"/>
        <v>0</v>
      </c>
      <c r="Q34" s="21"/>
      <c r="R34" s="83"/>
      <c r="S34" s="95"/>
      <c r="T34" s="96"/>
      <c r="U34" s="97"/>
      <c r="V34" s="65"/>
      <c r="W34" s="66"/>
      <c r="X34" s="109"/>
    </row>
    <row r="35" spans="1:24" x14ac:dyDescent="0.2">
      <c r="A35" s="48"/>
      <c r="B35" s="4"/>
      <c r="C35" s="61"/>
      <c r="D35" s="62"/>
      <c r="E35" s="61"/>
      <c r="F35" s="63">
        <f t="shared" si="1"/>
        <v>0</v>
      </c>
      <c r="G35" s="20"/>
      <c r="H35" s="21"/>
      <c r="I35" s="21"/>
      <c r="J35" s="21"/>
      <c r="K35" s="21">
        <f t="shared" si="0"/>
        <v>0</v>
      </c>
      <c r="L35" s="21"/>
      <c r="M35" s="81"/>
      <c r="N35" s="81"/>
      <c r="O35" s="21"/>
      <c r="P35" s="21">
        <f t="shared" si="2"/>
        <v>0</v>
      </c>
      <c r="Q35" s="21"/>
      <c r="R35" s="83"/>
      <c r="S35" s="95"/>
      <c r="T35" s="96"/>
      <c r="U35" s="97"/>
      <c r="V35" s="65"/>
      <c r="W35" s="66"/>
      <c r="X35" s="109"/>
    </row>
    <row r="36" spans="1:24" x14ac:dyDescent="0.2">
      <c r="A36" s="48"/>
      <c r="B36" s="4"/>
      <c r="C36" s="61"/>
      <c r="D36" s="62"/>
      <c r="E36" s="61"/>
      <c r="F36" s="63">
        <f t="shared" si="1"/>
        <v>0</v>
      </c>
      <c r="G36" s="20"/>
      <c r="H36" s="21"/>
      <c r="I36" s="21"/>
      <c r="J36" s="21"/>
      <c r="K36" s="21">
        <f t="shared" si="0"/>
        <v>0</v>
      </c>
      <c r="L36" s="21"/>
      <c r="M36" s="81"/>
      <c r="N36" s="81"/>
      <c r="O36" s="21"/>
      <c r="P36" s="21">
        <f t="shared" si="2"/>
        <v>0</v>
      </c>
      <c r="Q36" s="21"/>
      <c r="R36" s="83"/>
      <c r="S36" s="95"/>
      <c r="T36" s="96"/>
      <c r="U36" s="97"/>
      <c r="V36" s="65"/>
      <c r="W36" s="66"/>
      <c r="X36" s="109"/>
    </row>
    <row r="37" spans="1:24" ht="15.75" thickBot="1" x14ac:dyDescent="0.3">
      <c r="A37" s="50" t="s">
        <v>12</v>
      </c>
      <c r="B37" s="51"/>
      <c r="C37" s="51"/>
      <c r="D37" s="14"/>
      <c r="E37" s="28"/>
      <c r="F37" s="52">
        <f>SUM(F4:F36)</f>
        <v>1410</v>
      </c>
      <c r="G37" s="22"/>
      <c r="H37" s="23">
        <f t="shared" ref="H37:L37" si="3">SUM(H4:H36)</f>
        <v>3800</v>
      </c>
      <c r="I37" s="23">
        <f t="shared" si="3"/>
        <v>1900</v>
      </c>
      <c r="J37" s="23"/>
      <c r="K37" s="23">
        <f t="shared" si="3"/>
        <v>810</v>
      </c>
      <c r="L37" s="23">
        <f t="shared" si="3"/>
        <v>810</v>
      </c>
      <c r="M37" s="23"/>
      <c r="N37" s="84">
        <f>SUM(N4:N36)</f>
        <v>40</v>
      </c>
      <c r="O37" s="23"/>
      <c r="P37" s="23">
        <f t="shared" ref="P37:Q37" si="4">SUM(P4:P36)</f>
        <v>950.8</v>
      </c>
      <c r="Q37" s="23">
        <f t="shared" si="4"/>
        <v>0</v>
      </c>
      <c r="R37" s="85">
        <f>SUM(R4:R36)</f>
        <v>5560.8</v>
      </c>
      <c r="S37" s="98">
        <f>SUM(S4:S36)</f>
        <v>1900</v>
      </c>
      <c r="T37" s="99">
        <f t="shared" ref="T37:X37" si="5">SUM(T4:T36)</f>
        <v>810</v>
      </c>
      <c r="U37" s="100">
        <f t="shared" si="5"/>
        <v>950.8</v>
      </c>
      <c r="V37" s="67">
        <f t="shared" si="5"/>
        <v>1900</v>
      </c>
      <c r="W37" s="68">
        <f t="shared" si="5"/>
        <v>810</v>
      </c>
      <c r="X37" s="110">
        <f t="shared" si="5"/>
        <v>0</v>
      </c>
    </row>
    <row r="38" spans="1:24" ht="15" x14ac:dyDescent="0.25">
      <c r="A38" s="24"/>
      <c r="B38" s="24"/>
      <c r="C38" s="24"/>
      <c r="D38" s="11"/>
      <c r="E38" s="25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26"/>
      <c r="R38" s="53"/>
      <c r="S38" s="54"/>
      <c r="T38" s="54"/>
      <c r="U38" s="54"/>
      <c r="V38" s="54"/>
      <c r="W38" s="54"/>
      <c r="X38" s="54"/>
    </row>
    <row r="39" spans="1:24" ht="15" x14ac:dyDescent="0.25">
      <c r="A39" s="24"/>
      <c r="B39" s="24"/>
      <c r="C39" s="24"/>
      <c r="D39" s="11"/>
      <c r="E39" s="25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6"/>
      <c r="R39" s="53"/>
      <c r="S39" s="54"/>
      <c r="T39" s="54"/>
      <c r="U39" s="54"/>
      <c r="V39" s="54"/>
      <c r="W39" s="54"/>
      <c r="X39" s="54"/>
    </row>
    <row r="40" spans="1:24" x14ac:dyDescent="0.2">
      <c r="B40" s="27"/>
      <c r="F40" s="11"/>
    </row>
    <row r="41" spans="1:24" ht="28.15" customHeight="1" x14ac:dyDescent="0.2">
      <c r="F41" s="39" t="s">
        <v>42</v>
      </c>
      <c r="G41" s="39"/>
      <c r="H41" s="17">
        <f>F37+R37</f>
        <v>6970.8</v>
      </c>
      <c r="I41" s="29"/>
    </row>
    <row r="42" spans="1:24" ht="28.15" customHeight="1" x14ac:dyDescent="0.2">
      <c r="F42" s="41" t="s">
        <v>43</v>
      </c>
      <c r="G42" s="42"/>
      <c r="H42" s="30">
        <v>0.4</v>
      </c>
      <c r="I42" s="29"/>
    </row>
    <row r="43" spans="1:24" ht="28.15" customHeight="1" x14ac:dyDescent="0.2">
      <c r="F43" s="41" t="s">
        <v>44</v>
      </c>
      <c r="G43" s="42"/>
      <c r="H43" s="17">
        <f>H42*H41</f>
        <v>2788.32</v>
      </c>
      <c r="I43" s="111"/>
    </row>
    <row r="44" spans="1:24" ht="40.15" customHeight="1" x14ac:dyDescent="0.2">
      <c r="B44" s="38" t="s">
        <v>25</v>
      </c>
      <c r="C44" s="38"/>
      <c r="F44" s="39" t="s">
        <v>13</v>
      </c>
      <c r="G44" s="39"/>
      <c r="H44" s="17">
        <f>H37+K37+P37</f>
        <v>5560.8</v>
      </c>
      <c r="I44" s="112"/>
      <c r="K44" s="12"/>
      <c r="L44" s="12"/>
    </row>
    <row r="45" spans="1:24" ht="29.45" customHeight="1" x14ac:dyDescent="0.2">
      <c r="B45" s="6" t="s">
        <v>6</v>
      </c>
      <c r="C45" s="7" t="s">
        <v>10</v>
      </c>
      <c r="F45" s="40" t="s">
        <v>30</v>
      </c>
      <c r="G45" s="40"/>
      <c r="H45" s="32">
        <f>S37+T37+U37</f>
        <v>3660.8</v>
      </c>
      <c r="I45" s="115" t="b">
        <f>IF(50000,H45&lt;50000,H45&gt;50000)</f>
        <v>1</v>
      </c>
      <c r="K45" s="12"/>
      <c r="L45" s="12"/>
    </row>
    <row r="46" spans="1:24" ht="26.45" customHeight="1" x14ac:dyDescent="0.2">
      <c r="B46" s="3" t="s">
        <v>7</v>
      </c>
      <c r="C46" s="15">
        <v>23.77</v>
      </c>
      <c r="F46" s="35" t="s">
        <v>34</v>
      </c>
      <c r="G46" s="35"/>
      <c r="H46" s="18">
        <f>V37+W37+X37</f>
        <v>2710</v>
      </c>
      <c r="I46" s="113"/>
      <c r="K46" s="13"/>
      <c r="L46" s="13"/>
    </row>
    <row r="47" spans="1:24" ht="15" customHeight="1" thickBot="1" x14ac:dyDescent="0.25">
      <c r="B47" s="10" t="s">
        <v>8</v>
      </c>
      <c r="C47" s="16">
        <v>21.4</v>
      </c>
      <c r="I47" s="114"/>
    </row>
    <row r="48" spans="1:24" ht="36" customHeight="1" thickTop="1" x14ac:dyDescent="0.2">
      <c r="B48" s="8" t="s">
        <v>9</v>
      </c>
      <c r="C48" s="9" t="s">
        <v>10</v>
      </c>
      <c r="F48" s="33" t="s">
        <v>45</v>
      </c>
      <c r="G48" s="34"/>
      <c r="H48" s="31" t="b">
        <f>H43&lt;=(H41-H46)</f>
        <v>1</v>
      </c>
      <c r="I48" s="114"/>
    </row>
    <row r="49" spans="2:3" x14ac:dyDescent="0.2">
      <c r="B49" s="3" t="s">
        <v>7</v>
      </c>
      <c r="C49" s="15">
        <v>24.01</v>
      </c>
    </row>
    <row r="50" spans="2:3" x14ac:dyDescent="0.2">
      <c r="B50" s="3" t="s">
        <v>8</v>
      </c>
      <c r="C50" s="15">
        <v>21.6</v>
      </c>
    </row>
  </sheetData>
  <mergeCells count="22">
    <mergeCell ref="S1:U2"/>
    <mergeCell ref="V1:X2"/>
    <mergeCell ref="M2:Q2"/>
    <mergeCell ref="A2:A3"/>
    <mergeCell ref="B2:B3"/>
    <mergeCell ref="C2:C3"/>
    <mergeCell ref="D2:D3"/>
    <mergeCell ref="E2:E3"/>
    <mergeCell ref="F48:G48"/>
    <mergeCell ref="G2:I2"/>
    <mergeCell ref="J2:L2"/>
    <mergeCell ref="G1:R1"/>
    <mergeCell ref="C1:F1"/>
    <mergeCell ref="F46:G46"/>
    <mergeCell ref="F2:F3"/>
    <mergeCell ref="B44:C44"/>
    <mergeCell ref="A37:C37"/>
    <mergeCell ref="F44:G44"/>
    <mergeCell ref="F45:G45"/>
    <mergeCell ref="F41:G41"/>
    <mergeCell ref="F42:G42"/>
    <mergeCell ref="F43:G43"/>
  </mergeCells>
  <conditionalFormatting sqref="H45">
    <cfRule type="cellIs" dxfId="4" priority="3" operator="greaterThan">
      <formula>50000</formula>
    </cfRule>
    <cfRule type="cellIs" dxfId="3" priority="4" operator="lessThan">
      <formula>50000</formula>
    </cfRule>
    <cfRule type="cellIs" dxfId="2" priority="5" operator="lessThan">
      <formula>50000</formula>
    </cfRule>
  </conditionalFormatting>
  <conditionalFormatting sqref="H48">
    <cfRule type="containsText" dxfId="1" priority="2" operator="containsText" text="VERO">
      <formula>NOT(ISERROR(SEARCH("VERO",H48)))</formula>
    </cfRule>
    <cfRule type="containsText" dxfId="0" priority="1" operator="containsText" text="FALSO">
      <formula>NOT(ISERROR(SEARCH("FALSO",H48)))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2023-05-02T10:22:33Z</dcterms:modified>
</cp:coreProperties>
</file>