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fsregumb\Turismo\Serena\Analisi Trend\__Trend Tipologie\Trend 2000-2022\"/>
    </mc:Choice>
  </mc:AlternateContent>
  <xr:revisionPtr revIDLastSave="0" documentId="13_ncr:1_{43C5895D-4BB3-4945-AB27-C35F3C53A92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Aria Aperta" sheetId="1" r:id="rId1"/>
  </sheets>
  <definedNames>
    <definedName name="_xlnm.Print_Area" localSheetId="0">'Aria Aperta'!$A$1:$AA$28</definedName>
    <definedName name="_xlnm.Print_Titles" localSheetId="0">'Aria Aperta'!$1:$9</definedName>
  </definedNames>
  <calcPr calcId="191029"/>
</workbook>
</file>

<file path=xl/calcChain.xml><?xml version="1.0" encoding="utf-8"?>
<calcChain xmlns="http://schemas.openxmlformats.org/spreadsheetml/2006/main">
  <c r="X32" i="1" l="1"/>
  <c r="U32" i="1"/>
  <c r="T32" i="1"/>
  <c r="Q32" i="1"/>
  <c r="P32" i="1"/>
  <c r="O32" i="1"/>
  <c r="N32" i="1"/>
  <c r="M32" i="1"/>
  <c r="V32" i="1" s="1"/>
  <c r="L32" i="1"/>
  <c r="Z31" i="1"/>
  <c r="AA31" i="1" s="1"/>
  <c r="X31" i="1"/>
  <c r="U31" i="1"/>
  <c r="T31" i="1"/>
  <c r="W31" i="1" s="1"/>
  <c r="S31" i="1"/>
  <c r="Q31" i="1"/>
  <c r="P31" i="1"/>
  <c r="O31" i="1"/>
  <c r="N31" i="1"/>
  <c r="M31" i="1"/>
  <c r="V31" i="1" s="1"/>
  <c r="Y31" i="1" s="1"/>
  <c r="L31" i="1"/>
  <c r="R32" i="1" s="1"/>
  <c r="Z30" i="1"/>
  <c r="AA30" i="1" s="1"/>
  <c r="X30" i="1"/>
  <c r="V30" i="1"/>
  <c r="Y30" i="1" s="1"/>
  <c r="U30" i="1"/>
  <c r="T30" i="1"/>
  <c r="W30" i="1" s="1"/>
  <c r="S30" i="1"/>
  <c r="R30" i="1"/>
  <c r="Q30" i="1"/>
  <c r="P30" i="1"/>
  <c r="O30" i="1"/>
  <c r="N30" i="1"/>
  <c r="M30" i="1"/>
  <c r="L30" i="1"/>
  <c r="Z29" i="1"/>
  <c r="AA29" i="1" s="1"/>
  <c r="X29" i="1"/>
  <c r="V29" i="1"/>
  <c r="Y29" i="1" s="1"/>
  <c r="U29" i="1"/>
  <c r="T29" i="1"/>
  <c r="W29" i="1" s="1"/>
  <c r="S29" i="1"/>
  <c r="R29" i="1"/>
  <c r="Q29" i="1"/>
  <c r="P29" i="1"/>
  <c r="O29" i="1"/>
  <c r="N29" i="1"/>
  <c r="M29" i="1"/>
  <c r="L29" i="1"/>
  <c r="Z28" i="1"/>
  <c r="AA28" i="1" s="1"/>
  <c r="X28" i="1"/>
  <c r="V28" i="1"/>
  <c r="Y28" i="1" s="1"/>
  <c r="U28" i="1"/>
  <c r="T28" i="1"/>
  <c r="W28" i="1" s="1"/>
  <c r="S28" i="1"/>
  <c r="R28" i="1"/>
  <c r="Q28" i="1"/>
  <c r="P28" i="1"/>
  <c r="O28" i="1"/>
  <c r="N28" i="1"/>
  <c r="M28" i="1"/>
  <c r="L28" i="1"/>
  <c r="Z27" i="1"/>
  <c r="AA27" i="1" s="1"/>
  <c r="X27" i="1"/>
  <c r="V27" i="1"/>
  <c r="Y27" i="1" s="1"/>
  <c r="U27" i="1"/>
  <c r="T27" i="1"/>
  <c r="W27" i="1" s="1"/>
  <c r="S27" i="1"/>
  <c r="R27" i="1"/>
  <c r="Q27" i="1"/>
  <c r="P27" i="1"/>
  <c r="O27" i="1"/>
  <c r="N27" i="1"/>
  <c r="M27" i="1"/>
  <c r="L27" i="1"/>
  <c r="Z26" i="1"/>
  <c r="AA26" i="1" s="1"/>
  <c r="X26" i="1"/>
  <c r="V26" i="1"/>
  <c r="Y26" i="1" s="1"/>
  <c r="U26" i="1"/>
  <c r="T26" i="1"/>
  <c r="W26" i="1" s="1"/>
  <c r="S26" i="1"/>
  <c r="R26" i="1"/>
  <c r="Q26" i="1"/>
  <c r="P26" i="1"/>
  <c r="O26" i="1"/>
  <c r="N26" i="1"/>
  <c r="M26" i="1"/>
  <c r="L26" i="1"/>
  <c r="Z25" i="1"/>
  <c r="AA25" i="1" s="1"/>
  <c r="X25" i="1"/>
  <c r="V25" i="1"/>
  <c r="Y25" i="1" s="1"/>
  <c r="U25" i="1"/>
  <c r="T25" i="1"/>
  <c r="W25" i="1" s="1"/>
  <c r="S25" i="1"/>
  <c r="R25" i="1"/>
  <c r="Q25" i="1"/>
  <c r="P25" i="1"/>
  <c r="O25" i="1"/>
  <c r="N25" i="1"/>
  <c r="M25" i="1"/>
  <c r="L25" i="1"/>
  <c r="Z24" i="1"/>
  <c r="AA24" i="1" s="1"/>
  <c r="X24" i="1"/>
  <c r="V24" i="1"/>
  <c r="Y24" i="1" s="1"/>
  <c r="U24" i="1"/>
  <c r="T24" i="1"/>
  <c r="W24" i="1" s="1"/>
  <c r="S24" i="1"/>
  <c r="R24" i="1"/>
  <c r="Q24" i="1"/>
  <c r="P24" i="1"/>
  <c r="O24" i="1"/>
  <c r="N24" i="1"/>
  <c r="M24" i="1"/>
  <c r="L24" i="1"/>
  <c r="Z23" i="1"/>
  <c r="AA23" i="1" s="1"/>
  <c r="X23" i="1"/>
  <c r="V23" i="1"/>
  <c r="Y23" i="1" s="1"/>
  <c r="U23" i="1"/>
  <c r="T23" i="1"/>
  <c r="W23" i="1" s="1"/>
  <c r="S23" i="1"/>
  <c r="R23" i="1"/>
  <c r="Q23" i="1"/>
  <c r="P23" i="1"/>
  <c r="O23" i="1"/>
  <c r="N23" i="1"/>
  <c r="M23" i="1"/>
  <c r="L23" i="1"/>
  <c r="Z22" i="1"/>
  <c r="AA22" i="1" s="1"/>
  <c r="X22" i="1"/>
  <c r="V22" i="1"/>
  <c r="Y22" i="1" s="1"/>
  <c r="U22" i="1"/>
  <c r="T22" i="1"/>
  <c r="W22" i="1" s="1"/>
  <c r="S22" i="1"/>
  <c r="R22" i="1"/>
  <c r="Q22" i="1"/>
  <c r="P22" i="1"/>
  <c r="O22" i="1"/>
  <c r="N22" i="1"/>
  <c r="M22" i="1"/>
  <c r="L22" i="1"/>
  <c r="Z21" i="1"/>
  <c r="AA21" i="1" s="1"/>
  <c r="X21" i="1"/>
  <c r="V21" i="1"/>
  <c r="Y21" i="1" s="1"/>
  <c r="U21" i="1"/>
  <c r="T21" i="1"/>
  <c r="W21" i="1" s="1"/>
  <c r="S21" i="1"/>
  <c r="R21" i="1"/>
  <c r="Q21" i="1"/>
  <c r="P21" i="1"/>
  <c r="O21" i="1"/>
  <c r="N21" i="1"/>
  <c r="M21" i="1"/>
  <c r="L21" i="1"/>
  <c r="Z20" i="1"/>
  <c r="AA20" i="1" s="1"/>
  <c r="X20" i="1"/>
  <c r="V20" i="1"/>
  <c r="Y20" i="1" s="1"/>
  <c r="U20" i="1"/>
  <c r="T20" i="1"/>
  <c r="W20" i="1" s="1"/>
  <c r="S20" i="1"/>
  <c r="R20" i="1"/>
  <c r="Q20" i="1"/>
  <c r="P20" i="1"/>
  <c r="O20" i="1"/>
  <c r="N20" i="1"/>
  <c r="M20" i="1"/>
  <c r="L20" i="1"/>
  <c r="Z19" i="1"/>
  <c r="AA19" i="1" s="1"/>
  <c r="X19" i="1"/>
  <c r="V19" i="1"/>
  <c r="Y19" i="1" s="1"/>
  <c r="U19" i="1"/>
  <c r="T19" i="1"/>
  <c r="W19" i="1" s="1"/>
  <c r="S19" i="1"/>
  <c r="R19" i="1"/>
  <c r="Q19" i="1"/>
  <c r="P19" i="1"/>
  <c r="O19" i="1"/>
  <c r="N19" i="1"/>
  <c r="M19" i="1"/>
  <c r="L19" i="1"/>
  <c r="Z18" i="1"/>
  <c r="AA18" i="1" s="1"/>
  <c r="X18" i="1"/>
  <c r="V18" i="1"/>
  <c r="Y18" i="1" s="1"/>
  <c r="U18" i="1"/>
  <c r="T18" i="1"/>
  <c r="W18" i="1" s="1"/>
  <c r="S18" i="1"/>
  <c r="R18" i="1"/>
  <c r="Q18" i="1"/>
  <c r="P18" i="1"/>
  <c r="O18" i="1"/>
  <c r="N18" i="1"/>
  <c r="M18" i="1"/>
  <c r="L18" i="1"/>
  <c r="Z17" i="1"/>
  <c r="AA17" i="1" s="1"/>
  <c r="X17" i="1"/>
  <c r="V17" i="1"/>
  <c r="Y17" i="1" s="1"/>
  <c r="U17" i="1"/>
  <c r="T17" i="1"/>
  <c r="W17" i="1" s="1"/>
  <c r="S17" i="1"/>
  <c r="R17" i="1"/>
  <c r="Q17" i="1"/>
  <c r="P17" i="1"/>
  <c r="O17" i="1"/>
  <c r="N17" i="1"/>
  <c r="M17" i="1"/>
  <c r="L17" i="1"/>
  <c r="Z16" i="1"/>
  <c r="AA16" i="1" s="1"/>
  <c r="X16" i="1"/>
  <c r="V16" i="1"/>
  <c r="Y16" i="1" s="1"/>
  <c r="U16" i="1"/>
  <c r="T16" i="1"/>
  <c r="W16" i="1" s="1"/>
  <c r="S16" i="1"/>
  <c r="R16" i="1"/>
  <c r="Q16" i="1"/>
  <c r="P16" i="1"/>
  <c r="O16" i="1"/>
  <c r="N16" i="1"/>
  <c r="M16" i="1"/>
  <c r="L16" i="1"/>
  <c r="Z15" i="1"/>
  <c r="AA15" i="1" s="1"/>
  <c r="X15" i="1"/>
  <c r="V15" i="1"/>
  <c r="Y15" i="1" s="1"/>
  <c r="U15" i="1"/>
  <c r="T15" i="1"/>
  <c r="W15" i="1" s="1"/>
  <c r="S15" i="1"/>
  <c r="R15" i="1"/>
  <c r="Q15" i="1"/>
  <c r="P15" i="1"/>
  <c r="O15" i="1"/>
  <c r="N15" i="1"/>
  <c r="M15" i="1"/>
  <c r="L15" i="1"/>
  <c r="Z14" i="1"/>
  <c r="AA14" i="1" s="1"/>
  <c r="X14" i="1"/>
  <c r="V14" i="1"/>
  <c r="Y14" i="1" s="1"/>
  <c r="U14" i="1"/>
  <c r="T14" i="1"/>
  <c r="W14" i="1" s="1"/>
  <c r="S14" i="1"/>
  <c r="R14" i="1"/>
  <c r="Q14" i="1"/>
  <c r="P14" i="1"/>
  <c r="O14" i="1"/>
  <c r="N14" i="1"/>
  <c r="M14" i="1"/>
  <c r="L14" i="1"/>
  <c r="Z13" i="1"/>
  <c r="AA13" i="1" s="1"/>
  <c r="X13" i="1"/>
  <c r="V13" i="1"/>
  <c r="Y13" i="1" s="1"/>
  <c r="U13" i="1"/>
  <c r="T13" i="1"/>
  <c r="W13" i="1" s="1"/>
  <c r="S13" i="1"/>
  <c r="R13" i="1"/>
  <c r="Q13" i="1"/>
  <c r="P13" i="1"/>
  <c r="O13" i="1"/>
  <c r="N13" i="1"/>
  <c r="M13" i="1"/>
  <c r="L13" i="1"/>
  <c r="Z12" i="1"/>
  <c r="AA12" i="1" s="1"/>
  <c r="X12" i="1"/>
  <c r="V12" i="1"/>
  <c r="Y12" i="1" s="1"/>
  <c r="U12" i="1"/>
  <c r="T12" i="1"/>
  <c r="W12" i="1" s="1"/>
  <c r="S12" i="1"/>
  <c r="R12" i="1"/>
  <c r="Q12" i="1"/>
  <c r="P12" i="1"/>
  <c r="O12" i="1"/>
  <c r="N12" i="1"/>
  <c r="M12" i="1"/>
  <c r="L12" i="1"/>
  <c r="Z11" i="1"/>
  <c r="X11" i="1"/>
  <c r="V11" i="1"/>
  <c r="U11" i="1"/>
  <c r="T11" i="1"/>
  <c r="W11" i="1" s="1"/>
  <c r="Q11" i="1"/>
  <c r="P11" i="1"/>
  <c r="O11" i="1"/>
  <c r="N11" i="1"/>
  <c r="M11" i="1"/>
  <c r="L11" i="1"/>
  <c r="U10" i="1"/>
  <c r="T10" i="1"/>
  <c r="M10" i="1"/>
  <c r="S11" i="1" s="1"/>
  <c r="L10" i="1"/>
  <c r="R11" i="1" s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Z32" i="1" l="1"/>
  <c r="S32" i="1"/>
  <c r="W32" i="1"/>
  <c r="R31" i="1"/>
  <c r="Y32" i="1"/>
  <c r="AA32" i="1"/>
  <c r="Y11" i="1"/>
  <c r="V10" i="1"/>
  <c r="Z10" i="1"/>
  <c r="AA11" i="1" s="1"/>
</calcChain>
</file>

<file path=xl/sharedStrings.xml><?xml version="1.0" encoding="utf-8"?>
<sst xmlns="http://schemas.openxmlformats.org/spreadsheetml/2006/main" count="66" uniqueCount="53">
  <si>
    <t>ITALIANI</t>
  </si>
  <si>
    <t>STRANIERI</t>
  </si>
  <si>
    <t>TOTALE</t>
  </si>
  <si>
    <t>Arrivi</t>
  </si>
  <si>
    <t>Presenze</t>
  </si>
  <si>
    <t>Esercizi</t>
  </si>
  <si>
    <t>Letti</t>
  </si>
  <si>
    <t>Italiani</t>
  </si>
  <si>
    <t>Stranieri</t>
  </si>
  <si>
    <t>Totale</t>
  </si>
  <si>
    <t>2003</t>
  </si>
  <si>
    <t>2004</t>
  </si>
  <si>
    <t>MOVIMENTO TURISTICO</t>
  </si>
  <si>
    <t>2005</t>
  </si>
  <si>
    <t>2006</t>
  </si>
  <si>
    <t>2000</t>
  </si>
  <si>
    <t>VARIAZIONI %</t>
  </si>
  <si>
    <t>PERMANENZA MEDIA</t>
  </si>
  <si>
    <t>(giorni)</t>
  </si>
  <si>
    <t>ANNO</t>
  </si>
  <si>
    <t>2007</t>
  </si>
  <si>
    <t>2009</t>
  </si>
  <si>
    <t>2010</t>
  </si>
  <si>
    <t>2011</t>
  </si>
  <si>
    <t>2012</t>
  </si>
  <si>
    <t>G.L. NETTE</t>
  </si>
  <si>
    <t>Intera regione</t>
  </si>
  <si>
    <t>TREND ANNUALE E ANALISI DELLA DOMANDA E DELL'OFFERTA TURISTICA</t>
  </si>
  <si>
    <t>Arr</t>
  </si>
  <si>
    <t>Pre</t>
  </si>
  <si>
    <t>ITA</t>
  </si>
  <si>
    <t>STR</t>
  </si>
  <si>
    <t>TOT</t>
  </si>
  <si>
    <t>(%)</t>
  </si>
  <si>
    <r>
      <t>VARIAZIONI %</t>
    </r>
    <r>
      <rPr>
        <sz val="8"/>
        <rFont val="Verdana"/>
        <family val="2"/>
      </rPr>
      <t xml:space="preserve"> </t>
    </r>
  </si>
  <si>
    <t>IUM - Indice di Utilizzo Medio</t>
  </si>
  <si>
    <t>Variazioni      %</t>
  </si>
  <si>
    <t>2013</t>
  </si>
  <si>
    <t>2014</t>
  </si>
  <si>
    <t>Campeggi - Villaggi turistici - Camping Village</t>
  </si>
  <si>
    <t>2015</t>
  </si>
  <si>
    <t>2016</t>
  </si>
  <si>
    <t>SERVIZIO TURISMO  - STATISTICHE DEL TURISMO</t>
  </si>
  <si>
    <t>2017</t>
  </si>
  <si>
    <r>
      <t>CONSISTENZA RICETTIVA</t>
    </r>
    <r>
      <rPr>
        <sz val="9"/>
        <rFont val="Verdana"/>
        <family val="2"/>
      </rPr>
      <t xml:space="preserve">                                                          </t>
    </r>
    <r>
      <rPr>
        <sz val="8"/>
        <rFont val="Verdana"/>
        <family val="2"/>
      </rPr>
      <t>(al 31 agosto)</t>
    </r>
  </si>
  <si>
    <t>2018</t>
  </si>
  <si>
    <t>Regione Umbria</t>
  </si>
  <si>
    <t>2019</t>
  </si>
  <si>
    <t>2020</t>
  </si>
  <si>
    <t>N. ES.</t>
  </si>
  <si>
    <t>G.L.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</si>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</sst>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_ ;[Red]\-#,##0.0\ "/>
    <numFmt numFmtId="166" formatCode="#,##0.00_ ;[Red]\-#,##0.00\ "/>
  </numFmts>
  <fonts count="12" x14ac:knownFonts="1">
    <font>
      <sz val="10"/>
      <name val="Arial"/>
    </font>
    <font>
      <sz val="10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9"/>
      <name val="Calibri"/>
      <family val="2"/>
    </font>
    <font>
      <i/>
      <sz val="12"/>
      <name val="Verdana"/>
      <family val="2"/>
    </font>
    <font>
      <sz val="1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>
        <bgColor indexed="42"/>
      </patternFill>
    </fill>
    <fill>
      <patternFill patternType="gray0625">
        <bgColor indexed="26"/>
      </patternFill>
    </fill>
    <fill>
      <patternFill patternType="solid">
        <fgColor indexed="47"/>
        <bgColor indexed="64"/>
      </patternFill>
    </fill>
    <fill>
      <patternFill patternType="gray0625">
        <b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bgColor indexed="27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vertical="center"/>
    </xf>
    <xf numFmtId="164" fontId="4" fillId="0" borderId="30" xfId="0" applyNumberFormat="1" applyFont="1" applyBorder="1" applyAlignment="1">
      <alignment horizontal="right" vertical="center"/>
    </xf>
    <xf numFmtId="166" fontId="4" fillId="0" borderId="3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4" fontId="4" fillId="0" borderId="0" xfId="0" applyNumberFormat="1" applyFont="1"/>
    <xf numFmtId="49" fontId="7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right" vertical="center"/>
    </xf>
    <xf numFmtId="164" fontId="4" fillId="0" borderId="31" xfId="0" applyNumberFormat="1" applyFont="1" applyBorder="1" applyAlignment="1">
      <alignment horizontal="right" vertical="center"/>
    </xf>
    <xf numFmtId="165" fontId="3" fillId="0" borderId="31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right" vertical="center"/>
    </xf>
    <xf numFmtId="165" fontId="3" fillId="0" borderId="32" xfId="0" applyNumberFormat="1" applyFont="1" applyBorder="1" applyAlignment="1">
      <alignment horizontal="right" vertical="center"/>
    </xf>
    <xf numFmtId="164" fontId="4" fillId="0" borderId="33" xfId="0" applyNumberFormat="1" applyFont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right" vertical="center"/>
    </xf>
    <xf numFmtId="0" fontId="7" fillId="0" borderId="0" xfId="0" applyFon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workbookViewId="0">
      <selection activeCell="A4" sqref="A4:AA4"/>
    </sheetView>
  </sheetViews>
  <sheetFormatPr defaultRowHeight="12.75" x14ac:dyDescent="0.2"/>
  <cols>
    <col min="1" max="1" width="7.140625" style="54" customWidth="1"/>
    <col min="2" max="2" width="7.140625" style="1" bestFit="1" customWidth="1"/>
    <col min="3" max="3" width="7.5703125" style="1" customWidth="1"/>
    <col min="4" max="4" width="10.42578125" style="1" customWidth="1"/>
    <col min="5" max="7" width="6.140625" style="1" customWidth="1"/>
    <col min="8" max="13" width="9.85546875" style="1" customWidth="1"/>
    <col min="14" max="19" width="6.85546875" style="1" customWidth="1"/>
    <col min="20" max="22" width="6.140625" style="1" customWidth="1"/>
    <col min="23" max="25" width="6.42578125" style="1" bestFit="1" customWidth="1"/>
    <col min="26" max="26" width="6" style="1" customWidth="1"/>
    <col min="27" max="27" width="6.85546875" style="1" customWidth="1"/>
    <col min="28" max="16384" width="9.140625" style="1"/>
  </cols>
  <sheetData>
    <row r="1" spans="1:27" ht="35.25" customHeight="1" x14ac:dyDescent="0.2">
      <c r="A1" s="82" t="s">
        <v>46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 ht="16.5" customHeight="1" x14ac:dyDescent="0.2">
      <c r="A2" s="83" t="s">
        <v>42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</row>
    <row r="3" spans="1:27" ht="17.25" customHeight="1" x14ac:dyDescent="0.2">
      <c r="A3" s="85" t="s">
        <v>27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</row>
    <row r="4" spans="1:27" ht="34.5" customHeight="1" x14ac:dyDescent="0.2">
      <c r="A4" s="84" t="s">
        <v>39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</row>
    <row r="5" spans="1:27" ht="24" customHeight="1" x14ac:dyDescent="0.2">
      <c r="A5" s="89" t="s">
        <v>26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</row>
    <row r="6" spans="1:27" ht="21.75" customHeight="1" x14ac:dyDescent="0.2">
      <c r="A6" s="97" t="s">
        <v>19</v>
      </c>
      <c r="B6" s="73" t="s">
        <v>44</v>
      </c>
      <c r="C6" s="74"/>
      <c r="D6" s="74"/>
      <c r="E6" s="74"/>
      <c r="F6" s="74"/>
      <c r="G6" s="75"/>
      <c r="H6" s="86" t="s">
        <v>12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8"/>
      <c r="T6" s="90" t="s">
        <v>17</v>
      </c>
      <c r="U6" s="91"/>
      <c r="V6" s="91"/>
      <c r="W6" s="91"/>
      <c r="X6" s="91"/>
      <c r="Y6" s="92"/>
      <c r="Z6" s="93" t="s">
        <v>35</v>
      </c>
      <c r="AA6" s="93"/>
    </row>
    <row r="7" spans="1:27" ht="22.5" customHeight="1" x14ac:dyDescent="0.2">
      <c r="A7" s="98"/>
      <c r="B7" s="76"/>
      <c r="C7" s="77"/>
      <c r="D7" s="77"/>
      <c r="E7" s="77"/>
      <c r="F7" s="77"/>
      <c r="G7" s="78"/>
      <c r="H7" s="70" t="s">
        <v>0</v>
      </c>
      <c r="I7" s="70"/>
      <c r="J7" s="70" t="s">
        <v>1</v>
      </c>
      <c r="K7" s="70"/>
      <c r="L7" s="70" t="s">
        <v>2</v>
      </c>
      <c r="M7" s="70"/>
      <c r="N7" s="67" t="s">
        <v>34</v>
      </c>
      <c r="O7" s="68"/>
      <c r="P7" s="68"/>
      <c r="Q7" s="68"/>
      <c r="R7" s="68"/>
      <c r="S7" s="69"/>
      <c r="T7" s="58" t="s">
        <v>18</v>
      </c>
      <c r="U7" s="58"/>
      <c r="V7" s="58"/>
      <c r="W7" s="59" t="s">
        <v>16</v>
      </c>
      <c r="X7" s="60"/>
      <c r="Y7" s="61"/>
      <c r="Z7" s="93"/>
      <c r="AA7" s="93"/>
    </row>
    <row r="8" spans="1:27" s="3" customFormat="1" ht="21.75" customHeight="1" x14ac:dyDescent="0.2">
      <c r="A8" s="98"/>
      <c r="B8" s="55" t="s">
        <v>5</v>
      </c>
      <c r="C8" s="65" t="s">
        <v>6</v>
      </c>
      <c r="D8" s="71" t="s">
        <v>25</v>
      </c>
      <c r="E8" s="79" t="s">
        <v>16</v>
      </c>
      <c r="F8" s="80"/>
      <c r="G8" s="81"/>
      <c r="H8" s="70"/>
      <c r="I8" s="70"/>
      <c r="J8" s="70"/>
      <c r="K8" s="70"/>
      <c r="L8" s="70"/>
      <c r="M8" s="70"/>
      <c r="N8" s="57" t="s">
        <v>7</v>
      </c>
      <c r="O8" s="57"/>
      <c r="P8" s="57" t="s">
        <v>8</v>
      </c>
      <c r="Q8" s="57"/>
      <c r="R8" s="57" t="s">
        <v>9</v>
      </c>
      <c r="S8" s="57"/>
      <c r="T8" s="58"/>
      <c r="U8" s="58"/>
      <c r="V8" s="58"/>
      <c r="W8" s="62"/>
      <c r="X8" s="63"/>
      <c r="Y8" s="64"/>
      <c r="Z8" s="94" t="s">
        <v>33</v>
      </c>
      <c r="AA8" s="96" t="s">
        <v>36</v>
      </c>
    </row>
    <row r="9" spans="1:27" s="3" customFormat="1" ht="12" x14ac:dyDescent="0.2">
      <c r="A9" s="99"/>
      <c r="B9" s="56"/>
      <c r="C9" s="66"/>
      <c r="D9" s="72"/>
      <c r="E9" s="2" t="s">
        <v>49</v>
      </c>
      <c r="F9" s="2" t="s">
        <v>6</v>
      </c>
      <c r="G9" s="2" t="s">
        <v>50</v>
      </c>
      <c r="H9" s="4" t="s">
        <v>3</v>
      </c>
      <c r="I9" s="4" t="s">
        <v>4</v>
      </c>
      <c r="J9" s="4" t="s">
        <v>3</v>
      </c>
      <c r="K9" s="4" t="s">
        <v>4</v>
      </c>
      <c r="L9" s="4" t="s">
        <v>3</v>
      </c>
      <c r="M9" s="4" t="s">
        <v>4</v>
      </c>
      <c r="N9" s="4" t="s">
        <v>28</v>
      </c>
      <c r="O9" s="4" t="s">
        <v>29</v>
      </c>
      <c r="P9" s="4" t="s">
        <v>28</v>
      </c>
      <c r="Q9" s="4" t="s">
        <v>29</v>
      </c>
      <c r="R9" s="4" t="s">
        <v>28</v>
      </c>
      <c r="S9" s="4" t="s">
        <v>29</v>
      </c>
      <c r="T9" s="5" t="s">
        <v>30</v>
      </c>
      <c r="U9" s="5" t="s">
        <v>31</v>
      </c>
      <c r="V9" s="5" t="s">
        <v>32</v>
      </c>
      <c r="W9" s="5" t="s">
        <v>30</v>
      </c>
      <c r="X9" s="5" t="s">
        <v>31</v>
      </c>
      <c r="Y9" s="5" t="s">
        <v>32</v>
      </c>
      <c r="Z9" s="95"/>
      <c r="AA9" s="96"/>
    </row>
    <row r="10" spans="1:27" s="36" customFormat="1" ht="21" customHeight="1" x14ac:dyDescent="0.15">
      <c r="A10" s="31" t="s">
        <v>15</v>
      </c>
      <c r="B10" s="6">
        <v>39</v>
      </c>
      <c r="C10" s="32">
        <v>12946</v>
      </c>
      <c r="D10" s="7">
        <v>2553303</v>
      </c>
      <c r="E10" s="28"/>
      <c r="F10" s="28"/>
      <c r="G10" s="28"/>
      <c r="H10" s="6">
        <v>41446</v>
      </c>
      <c r="I10" s="7">
        <v>293095</v>
      </c>
      <c r="J10" s="6">
        <v>67763</v>
      </c>
      <c r="K10" s="7">
        <v>366004</v>
      </c>
      <c r="L10" s="33">
        <f>H10+J10</f>
        <v>109209</v>
      </c>
      <c r="M10" s="7">
        <f>I10+K10</f>
        <v>659099</v>
      </c>
      <c r="N10" s="8"/>
      <c r="O10" s="9"/>
      <c r="P10" s="8"/>
      <c r="Q10" s="9"/>
      <c r="R10" s="34"/>
      <c r="S10" s="9"/>
      <c r="T10" s="10">
        <f t="shared" ref="T10:T32" si="0">I10/H10</f>
        <v>7.0717318921005647</v>
      </c>
      <c r="U10" s="11">
        <f t="shared" ref="U10:U32" si="1">K10/J10</f>
        <v>5.4012366630757196</v>
      </c>
      <c r="V10" s="12">
        <f t="shared" ref="V10:V32" si="2">M10/L10</f>
        <v>6.0352077209753778</v>
      </c>
      <c r="W10" s="25"/>
      <c r="X10" s="26"/>
      <c r="Y10" s="27"/>
      <c r="Z10" s="35">
        <f t="shared" ref="Z10:Z32" si="3">(M10/D10)*100</f>
        <v>25.81358342507724</v>
      </c>
      <c r="AA10" s="9"/>
    </row>
    <row r="11" spans="1:27" s="36" customFormat="1" ht="21" customHeight="1" x14ac:dyDescent="0.15">
      <c r="A11" s="37">
        <v>2001</v>
      </c>
      <c r="B11" s="13">
        <v>38</v>
      </c>
      <c r="C11" s="38">
        <v>12592</v>
      </c>
      <c r="D11" s="14">
        <v>2646554</v>
      </c>
      <c r="E11" s="29">
        <f>(B11-B10)*100/B10</f>
        <v>-2.5641025641025643</v>
      </c>
      <c r="F11" s="29">
        <f>(C11-C10)*100/C10</f>
        <v>-2.7344353468252742</v>
      </c>
      <c r="G11" s="29">
        <f>(D11-D10)*100/D10</f>
        <v>3.652171324750725</v>
      </c>
      <c r="H11" s="13">
        <v>44204</v>
      </c>
      <c r="I11" s="14">
        <v>293833</v>
      </c>
      <c r="J11" s="13">
        <v>69781</v>
      </c>
      <c r="K11" s="14">
        <v>402884</v>
      </c>
      <c r="L11" s="39">
        <f>H11+J11</f>
        <v>113985</v>
      </c>
      <c r="M11" s="14">
        <f>I11+K11</f>
        <v>696717</v>
      </c>
      <c r="N11" s="40">
        <f t="shared" ref="N11:S26" si="4">(H11-H10)*100/H10</f>
        <v>6.6544419244317909</v>
      </c>
      <c r="O11" s="23">
        <f t="shared" si="4"/>
        <v>0.25179549292891384</v>
      </c>
      <c r="P11" s="40">
        <f t="shared" si="4"/>
        <v>2.9780263565662679</v>
      </c>
      <c r="Q11" s="23">
        <f t="shared" si="4"/>
        <v>10.076392607731064</v>
      </c>
      <c r="R11" s="40">
        <f>(L11-L10)*100/L10</f>
        <v>4.373265939620361</v>
      </c>
      <c r="S11" s="23">
        <f>(M11-M10)*100/M10</f>
        <v>5.7074885563473776</v>
      </c>
      <c r="T11" s="15">
        <f t="shared" si="0"/>
        <v>6.6472038729526739</v>
      </c>
      <c r="U11" s="16">
        <f t="shared" si="1"/>
        <v>5.7735486737077428</v>
      </c>
      <c r="V11" s="17">
        <f t="shared" si="2"/>
        <v>6.1123568890643503</v>
      </c>
      <c r="W11" s="41">
        <f t="shared" ref="W11:Y26" si="5">(T11-T10)*100/T10</f>
        <v>-6.0031690344780646</v>
      </c>
      <c r="X11" s="42">
        <f t="shared" si="5"/>
        <v>6.8930882658270916</v>
      </c>
      <c r="Y11" s="43">
        <f t="shared" si="5"/>
        <v>1.2783183554865944</v>
      </c>
      <c r="Z11" s="44">
        <f t="shared" si="3"/>
        <v>26.325440554018549</v>
      </c>
      <c r="AA11" s="23">
        <f t="shared" ref="AA11:AA32" si="6">(Z11-Z10)*100/Z10</f>
        <v>1.9828983853673416</v>
      </c>
    </row>
    <row r="12" spans="1:27" s="36" customFormat="1" ht="21" customHeight="1" x14ac:dyDescent="0.15">
      <c r="A12" s="37">
        <v>2002</v>
      </c>
      <c r="B12" s="13">
        <v>38</v>
      </c>
      <c r="C12" s="38">
        <v>12410</v>
      </c>
      <c r="D12" s="14">
        <v>2587747</v>
      </c>
      <c r="E12" s="29">
        <f t="shared" ref="E12:G27" si="7">(B12-B11)*100/B11</f>
        <v>0</v>
      </c>
      <c r="F12" s="29">
        <f t="shared" si="7"/>
        <v>-1.4453621346886911</v>
      </c>
      <c r="G12" s="29">
        <f t="shared" si="7"/>
        <v>-2.2220215419749607</v>
      </c>
      <c r="H12" s="13">
        <v>40419</v>
      </c>
      <c r="I12" s="14">
        <v>271310</v>
      </c>
      <c r="J12" s="13">
        <v>66853</v>
      </c>
      <c r="K12" s="14">
        <v>392250</v>
      </c>
      <c r="L12" s="39">
        <f t="shared" ref="L12:M27" si="8">H12+J12</f>
        <v>107272</v>
      </c>
      <c r="M12" s="14">
        <f t="shared" si="8"/>
        <v>663560</v>
      </c>
      <c r="N12" s="40">
        <f t="shared" si="4"/>
        <v>-8.5625735227581217</v>
      </c>
      <c r="O12" s="23">
        <f t="shared" si="4"/>
        <v>-7.6652384177406896</v>
      </c>
      <c r="P12" s="40">
        <f t="shared" si="4"/>
        <v>-4.1959845803298892</v>
      </c>
      <c r="Q12" s="23">
        <f t="shared" si="4"/>
        <v>-2.639469425442559</v>
      </c>
      <c r="R12" s="40">
        <f>(L12-L11)*100/L11</f>
        <v>-5.8893714085186648</v>
      </c>
      <c r="S12" s="23">
        <f>(M12-M11)*100/M11</f>
        <v>-4.7590341559054821</v>
      </c>
      <c r="T12" s="15">
        <f t="shared" si="0"/>
        <v>6.7124372201192513</v>
      </c>
      <c r="U12" s="16">
        <f t="shared" si="1"/>
        <v>5.8673507546407793</v>
      </c>
      <c r="V12" s="17">
        <f t="shared" si="2"/>
        <v>6.1857707509881426</v>
      </c>
      <c r="W12" s="41">
        <f t="shared" si="5"/>
        <v>0.98136522383509872</v>
      </c>
      <c r="X12" s="42">
        <f t="shared" si="5"/>
        <v>1.6246867608513158</v>
      </c>
      <c r="Y12" s="43">
        <f t="shared" si="5"/>
        <v>1.2010728963673147</v>
      </c>
      <c r="Z12" s="44">
        <f t="shared" si="3"/>
        <v>25.642383123234225</v>
      </c>
      <c r="AA12" s="23">
        <f t="shared" si="6"/>
        <v>-2.5946666661958506</v>
      </c>
    </row>
    <row r="13" spans="1:27" s="36" customFormat="1" ht="21" customHeight="1" x14ac:dyDescent="0.15">
      <c r="A13" s="37" t="s">
        <v>10</v>
      </c>
      <c r="B13" s="13">
        <v>39</v>
      </c>
      <c r="C13" s="38">
        <v>12880</v>
      </c>
      <c r="D13" s="14">
        <v>2441526</v>
      </c>
      <c r="E13" s="29">
        <f t="shared" si="7"/>
        <v>2.6315789473684212</v>
      </c>
      <c r="F13" s="29">
        <f t="shared" si="7"/>
        <v>3.7872683319903304</v>
      </c>
      <c r="G13" s="29">
        <f t="shared" si="7"/>
        <v>-5.6505137480596055</v>
      </c>
      <c r="H13" s="13">
        <v>43720</v>
      </c>
      <c r="I13" s="14">
        <v>259809</v>
      </c>
      <c r="J13" s="13">
        <v>54887</v>
      </c>
      <c r="K13" s="14">
        <v>325083</v>
      </c>
      <c r="L13" s="39">
        <f t="shared" si="8"/>
        <v>98607</v>
      </c>
      <c r="M13" s="14">
        <f t="shared" si="8"/>
        <v>584892</v>
      </c>
      <c r="N13" s="40">
        <f t="shared" si="4"/>
        <v>8.1669511863232636</v>
      </c>
      <c r="O13" s="23">
        <f t="shared" si="4"/>
        <v>-4.239062327227157</v>
      </c>
      <c r="P13" s="40">
        <f t="shared" si="4"/>
        <v>-17.898972372219646</v>
      </c>
      <c r="Q13" s="23">
        <f t="shared" si="4"/>
        <v>-17.123518164435946</v>
      </c>
      <c r="R13" s="40">
        <f t="shared" si="4"/>
        <v>-8.0775971362517716</v>
      </c>
      <c r="S13" s="23">
        <f t="shared" si="4"/>
        <v>-11.855446380131413</v>
      </c>
      <c r="T13" s="15">
        <f t="shared" si="0"/>
        <v>5.9425663311985364</v>
      </c>
      <c r="U13" s="16">
        <f t="shared" si="1"/>
        <v>5.9227685972999069</v>
      </c>
      <c r="V13" s="17">
        <f t="shared" si="2"/>
        <v>5.9315464419361712</v>
      </c>
      <c r="W13" s="41">
        <f t="shared" si="5"/>
        <v>-11.469319766793104</v>
      </c>
      <c r="X13" s="42">
        <f t="shared" si="5"/>
        <v>0.94451218235580869</v>
      </c>
      <c r="Y13" s="43">
        <f t="shared" si="5"/>
        <v>-4.1098242933002398</v>
      </c>
      <c r="Z13" s="44">
        <f t="shared" si="3"/>
        <v>23.956001287719239</v>
      </c>
      <c r="AA13" s="23">
        <f t="shared" si="6"/>
        <v>-6.5765409845506042</v>
      </c>
    </row>
    <row r="14" spans="1:27" s="36" customFormat="1" ht="21" customHeight="1" x14ac:dyDescent="0.15">
      <c r="A14" s="37" t="s">
        <v>11</v>
      </c>
      <c r="B14" s="13">
        <v>41</v>
      </c>
      <c r="C14" s="38">
        <v>13071</v>
      </c>
      <c r="D14" s="14">
        <v>2474764</v>
      </c>
      <c r="E14" s="29">
        <f t="shared" si="7"/>
        <v>5.1282051282051286</v>
      </c>
      <c r="F14" s="29">
        <f t="shared" si="7"/>
        <v>1.4829192546583851</v>
      </c>
      <c r="G14" s="29">
        <f t="shared" si="7"/>
        <v>1.3613617057528775</v>
      </c>
      <c r="H14" s="13">
        <v>38536</v>
      </c>
      <c r="I14" s="14">
        <v>271186</v>
      </c>
      <c r="J14" s="13">
        <v>52601</v>
      </c>
      <c r="K14" s="14">
        <v>293379</v>
      </c>
      <c r="L14" s="39">
        <f t="shared" si="8"/>
        <v>91137</v>
      </c>
      <c r="M14" s="14">
        <f t="shared" si="8"/>
        <v>564565</v>
      </c>
      <c r="N14" s="40">
        <f t="shared" si="4"/>
        <v>-11.857273559011894</v>
      </c>
      <c r="O14" s="23">
        <f t="shared" si="4"/>
        <v>4.3789861013282838</v>
      </c>
      <c r="P14" s="40">
        <f t="shared" si="4"/>
        <v>-4.1649206551642468</v>
      </c>
      <c r="Q14" s="23">
        <f t="shared" si="4"/>
        <v>-9.7525862625852469</v>
      </c>
      <c r="R14" s="40">
        <f t="shared" si="4"/>
        <v>-7.5755270923970919</v>
      </c>
      <c r="S14" s="23">
        <f t="shared" si="4"/>
        <v>-3.4753424563851105</v>
      </c>
      <c r="T14" s="15">
        <f t="shared" si="0"/>
        <v>7.0372119576499896</v>
      </c>
      <c r="U14" s="16">
        <f t="shared" si="1"/>
        <v>5.5774414935077283</v>
      </c>
      <c r="V14" s="17">
        <f t="shared" si="2"/>
        <v>6.1946849248932923</v>
      </c>
      <c r="W14" s="41">
        <f t="shared" si="5"/>
        <v>18.420419149628202</v>
      </c>
      <c r="X14" s="42">
        <f t="shared" si="5"/>
        <v>-5.8305013629877012</v>
      </c>
      <c r="Y14" s="43">
        <f t="shared" si="5"/>
        <v>4.4362542809532073</v>
      </c>
      <c r="Z14" s="44">
        <f t="shared" si="3"/>
        <v>22.81288235969167</v>
      </c>
      <c r="AA14" s="23">
        <f t="shared" si="6"/>
        <v>-4.7717434737890718</v>
      </c>
    </row>
    <row r="15" spans="1:27" s="36" customFormat="1" ht="21" customHeight="1" x14ac:dyDescent="0.15">
      <c r="A15" s="37" t="s">
        <v>13</v>
      </c>
      <c r="B15" s="13">
        <v>41</v>
      </c>
      <c r="C15" s="38">
        <v>13259</v>
      </c>
      <c r="D15" s="14">
        <v>2719134</v>
      </c>
      <c r="E15" s="29">
        <f t="shared" si="7"/>
        <v>0</v>
      </c>
      <c r="F15" s="29">
        <f t="shared" si="7"/>
        <v>1.4382985234488563</v>
      </c>
      <c r="G15" s="29">
        <f t="shared" si="7"/>
        <v>9.8744769198194255</v>
      </c>
      <c r="H15" s="13">
        <v>38153</v>
      </c>
      <c r="I15" s="14">
        <v>283075</v>
      </c>
      <c r="J15" s="13">
        <v>53319</v>
      </c>
      <c r="K15" s="14">
        <v>303004</v>
      </c>
      <c r="L15" s="39">
        <f t="shared" si="8"/>
        <v>91472</v>
      </c>
      <c r="M15" s="14">
        <f t="shared" si="8"/>
        <v>586079</v>
      </c>
      <c r="N15" s="40">
        <f t="shared" si="4"/>
        <v>-0.99387585634212161</v>
      </c>
      <c r="O15" s="23">
        <f t="shared" si="4"/>
        <v>4.3840758741232957</v>
      </c>
      <c r="P15" s="40">
        <f t="shared" si="4"/>
        <v>1.3649930609684227</v>
      </c>
      <c r="Q15" s="23">
        <f t="shared" si="4"/>
        <v>3.2807392485488056</v>
      </c>
      <c r="R15" s="40">
        <f t="shared" si="4"/>
        <v>0.36757848074876287</v>
      </c>
      <c r="S15" s="23">
        <f t="shared" si="4"/>
        <v>3.8107215289647782</v>
      </c>
      <c r="T15" s="15">
        <f t="shared" si="0"/>
        <v>7.4194689801588343</v>
      </c>
      <c r="U15" s="16">
        <f t="shared" si="1"/>
        <v>5.6828522665466341</v>
      </c>
      <c r="V15" s="17">
        <f t="shared" si="2"/>
        <v>6.4071956445688301</v>
      </c>
      <c r="W15" s="41">
        <f t="shared" si="5"/>
        <v>5.4319384553040493</v>
      </c>
      <c r="X15" s="42">
        <f t="shared" si="5"/>
        <v>1.8899485214072864</v>
      </c>
      <c r="Y15" s="43">
        <f t="shared" si="5"/>
        <v>3.4305331465941902</v>
      </c>
      <c r="Z15" s="44">
        <f t="shared" si="3"/>
        <v>21.553884435265051</v>
      </c>
      <c r="AA15" s="23">
        <f t="shared" si="6"/>
        <v>-5.5188025106864913</v>
      </c>
    </row>
    <row r="16" spans="1:27" s="36" customFormat="1" ht="21" customHeight="1" x14ac:dyDescent="0.15">
      <c r="A16" s="37" t="s">
        <v>14</v>
      </c>
      <c r="B16" s="13">
        <v>42</v>
      </c>
      <c r="C16" s="38">
        <v>12909</v>
      </c>
      <c r="D16" s="14">
        <v>2568025</v>
      </c>
      <c r="E16" s="29">
        <f t="shared" si="7"/>
        <v>2.4390243902439024</v>
      </c>
      <c r="F16" s="29">
        <f t="shared" si="7"/>
        <v>-2.6397164190361262</v>
      </c>
      <c r="G16" s="29">
        <f t="shared" si="7"/>
        <v>-5.5572472706383724</v>
      </c>
      <c r="H16" s="13">
        <v>42294</v>
      </c>
      <c r="I16" s="14">
        <v>315763</v>
      </c>
      <c r="J16" s="13">
        <v>56994</v>
      </c>
      <c r="K16" s="14">
        <v>345997</v>
      </c>
      <c r="L16" s="39">
        <f t="shared" si="8"/>
        <v>99288</v>
      </c>
      <c r="M16" s="14">
        <f t="shared" si="8"/>
        <v>661760</v>
      </c>
      <c r="N16" s="40">
        <f t="shared" si="4"/>
        <v>10.853668125704401</v>
      </c>
      <c r="O16" s="23">
        <f t="shared" si="4"/>
        <v>11.547469751832553</v>
      </c>
      <c r="P16" s="40">
        <f t="shared" si="4"/>
        <v>6.8924773532886965</v>
      </c>
      <c r="Q16" s="23">
        <f t="shared" si="4"/>
        <v>14.188921598394741</v>
      </c>
      <c r="R16" s="40">
        <f t="shared" si="4"/>
        <v>8.5446912716459682</v>
      </c>
      <c r="S16" s="23">
        <f t="shared" si="4"/>
        <v>12.913105571091952</v>
      </c>
      <c r="T16" s="15">
        <f t="shared" si="0"/>
        <v>7.4659053293611386</v>
      </c>
      <c r="U16" s="16">
        <f t="shared" si="1"/>
        <v>6.0707618345790788</v>
      </c>
      <c r="V16" s="17">
        <f t="shared" si="2"/>
        <v>6.6650551929739743</v>
      </c>
      <c r="W16" s="41">
        <f t="shared" si="5"/>
        <v>0.62587159979352358</v>
      </c>
      <c r="X16" s="42">
        <f t="shared" si="5"/>
        <v>6.8259660789698877</v>
      </c>
      <c r="Y16" s="43">
        <f t="shared" si="5"/>
        <v>4.0245305857598295</v>
      </c>
      <c r="Z16" s="44">
        <f t="shared" si="3"/>
        <v>25.769219536414173</v>
      </c>
      <c r="AA16" s="23">
        <f t="shared" si="6"/>
        <v>19.557194499253544</v>
      </c>
    </row>
    <row r="17" spans="1:27" s="36" customFormat="1" ht="21" customHeight="1" x14ac:dyDescent="0.15">
      <c r="A17" s="37" t="s">
        <v>20</v>
      </c>
      <c r="B17" s="13">
        <v>42</v>
      </c>
      <c r="C17" s="38">
        <v>12785</v>
      </c>
      <c r="D17" s="14">
        <v>2628820</v>
      </c>
      <c r="E17" s="29">
        <f t="shared" si="7"/>
        <v>0</v>
      </c>
      <c r="F17" s="29">
        <f t="shared" si="7"/>
        <v>-0.96057014486017511</v>
      </c>
      <c r="G17" s="29">
        <f t="shared" si="7"/>
        <v>2.3673834950983732</v>
      </c>
      <c r="H17" s="13">
        <v>45625</v>
      </c>
      <c r="I17" s="14">
        <v>326071</v>
      </c>
      <c r="J17" s="13">
        <v>59921</v>
      </c>
      <c r="K17" s="14">
        <v>363482</v>
      </c>
      <c r="L17" s="39">
        <f t="shared" si="8"/>
        <v>105546</v>
      </c>
      <c r="M17" s="14">
        <f t="shared" si="8"/>
        <v>689553</v>
      </c>
      <c r="N17" s="40">
        <f t="shared" si="4"/>
        <v>7.8758216295455616</v>
      </c>
      <c r="O17" s="23">
        <f t="shared" si="4"/>
        <v>3.2644736717094784</v>
      </c>
      <c r="P17" s="40">
        <f t="shared" si="4"/>
        <v>5.1356283117521144</v>
      </c>
      <c r="Q17" s="23">
        <f t="shared" si="4"/>
        <v>5.0535120246707343</v>
      </c>
      <c r="R17" s="40">
        <f t="shared" si="4"/>
        <v>6.302876480541455</v>
      </c>
      <c r="S17" s="23">
        <f t="shared" si="4"/>
        <v>4.1998609767891679</v>
      </c>
      <c r="T17" s="15">
        <f t="shared" si="0"/>
        <v>7.1467616438356165</v>
      </c>
      <c r="U17" s="16">
        <f t="shared" si="1"/>
        <v>6.0660202600090116</v>
      </c>
      <c r="V17" s="17">
        <f t="shared" si="2"/>
        <v>6.5331987948382695</v>
      </c>
      <c r="W17" s="41">
        <f t="shared" si="5"/>
        <v>-4.2746816554239828</v>
      </c>
      <c r="X17" s="42">
        <f t="shared" si="5"/>
        <v>-7.8105099479593529E-2</v>
      </c>
      <c r="Y17" s="43">
        <f t="shared" si="5"/>
        <v>-1.9783241746400297</v>
      </c>
      <c r="Z17" s="44">
        <f t="shared" si="3"/>
        <v>26.230514070951987</v>
      </c>
      <c r="AA17" s="23">
        <f t="shared" si="6"/>
        <v>1.7900989740335904</v>
      </c>
    </row>
    <row r="18" spans="1:27" s="36" customFormat="1" ht="21" customHeight="1" x14ac:dyDescent="0.15">
      <c r="A18" s="37">
        <v>2008</v>
      </c>
      <c r="B18" s="13">
        <v>42</v>
      </c>
      <c r="C18" s="38">
        <v>12793</v>
      </c>
      <c r="D18" s="14">
        <v>2688402</v>
      </c>
      <c r="E18" s="29">
        <f t="shared" si="7"/>
        <v>0</v>
      </c>
      <c r="F18" s="29">
        <f t="shared" si="7"/>
        <v>6.2573328118889326E-2</v>
      </c>
      <c r="G18" s="29">
        <f t="shared" si="7"/>
        <v>2.2664921904124284</v>
      </c>
      <c r="H18" s="13">
        <v>42115</v>
      </c>
      <c r="I18" s="14">
        <v>259533</v>
      </c>
      <c r="J18" s="13">
        <v>58228</v>
      </c>
      <c r="K18" s="14">
        <v>364603</v>
      </c>
      <c r="L18" s="39">
        <f t="shared" si="8"/>
        <v>100343</v>
      </c>
      <c r="M18" s="14">
        <f t="shared" si="8"/>
        <v>624136</v>
      </c>
      <c r="N18" s="40">
        <f t="shared" si="4"/>
        <v>-7.6931506849315072</v>
      </c>
      <c r="O18" s="23">
        <f t="shared" si="4"/>
        <v>-20.405985199542432</v>
      </c>
      <c r="P18" s="40">
        <f t="shared" si="4"/>
        <v>-2.8253867592329902</v>
      </c>
      <c r="Q18" s="23">
        <f t="shared" si="4"/>
        <v>0.30840591831232356</v>
      </c>
      <c r="R18" s="40">
        <f t="shared" si="4"/>
        <v>-4.9296041536391719</v>
      </c>
      <c r="S18" s="23">
        <f t="shared" si="4"/>
        <v>-9.4868704798615919</v>
      </c>
      <c r="T18" s="15">
        <f t="shared" si="0"/>
        <v>6.1624836756500061</v>
      </c>
      <c r="U18" s="16">
        <f t="shared" si="1"/>
        <v>6.2616438826681318</v>
      </c>
      <c r="V18" s="17">
        <f t="shared" si="2"/>
        <v>6.2200253131758068</v>
      </c>
      <c r="W18" s="41">
        <f t="shared" si="5"/>
        <v>-13.77236316583458</v>
      </c>
      <c r="X18" s="42">
        <f t="shared" si="5"/>
        <v>3.2249088244692001</v>
      </c>
      <c r="Y18" s="43">
        <f t="shared" si="5"/>
        <v>-4.7935703703045727</v>
      </c>
      <c r="Z18" s="44">
        <f t="shared" si="3"/>
        <v>23.215873221341155</v>
      </c>
      <c r="AA18" s="23">
        <f t="shared" si="6"/>
        <v>-11.492877499298741</v>
      </c>
    </row>
    <row r="19" spans="1:27" s="36" customFormat="1" ht="21" customHeight="1" x14ac:dyDescent="0.15">
      <c r="A19" s="37" t="s">
        <v>21</v>
      </c>
      <c r="B19" s="13">
        <v>43</v>
      </c>
      <c r="C19" s="38">
        <v>12803</v>
      </c>
      <c r="D19" s="14">
        <v>2633256</v>
      </c>
      <c r="E19" s="29">
        <f t="shared" si="7"/>
        <v>2.3809523809523809</v>
      </c>
      <c r="F19" s="29">
        <f t="shared" si="7"/>
        <v>7.8167747987180486E-2</v>
      </c>
      <c r="G19" s="29">
        <f t="shared" si="7"/>
        <v>-2.0512557273800569</v>
      </c>
      <c r="H19" s="13">
        <v>37241</v>
      </c>
      <c r="I19" s="14">
        <v>270092</v>
      </c>
      <c r="J19" s="13">
        <v>51401</v>
      </c>
      <c r="K19" s="14">
        <v>313288</v>
      </c>
      <c r="L19" s="39">
        <f t="shared" si="8"/>
        <v>88642</v>
      </c>
      <c r="M19" s="14">
        <f t="shared" si="8"/>
        <v>583380</v>
      </c>
      <c r="N19" s="40">
        <f t="shared" si="4"/>
        <v>-11.5730737267007</v>
      </c>
      <c r="O19" s="23">
        <f t="shared" si="4"/>
        <v>4.068461428797109</v>
      </c>
      <c r="P19" s="40">
        <f t="shared" si="4"/>
        <v>-11.724599848869959</v>
      </c>
      <c r="Q19" s="23">
        <f t="shared" si="4"/>
        <v>-14.074212225351959</v>
      </c>
      <c r="R19" s="40">
        <f t="shared" si="4"/>
        <v>-11.661002760531378</v>
      </c>
      <c r="S19" s="23">
        <f t="shared" si="4"/>
        <v>-6.5299870541035929</v>
      </c>
      <c r="T19" s="15">
        <f t="shared" si="0"/>
        <v>7.2525442388765073</v>
      </c>
      <c r="U19" s="16">
        <f t="shared" si="1"/>
        <v>6.094978696912511</v>
      </c>
      <c r="V19" s="17">
        <f t="shared" si="2"/>
        <v>6.5813045734527647</v>
      </c>
      <c r="W19" s="41">
        <f t="shared" si="5"/>
        <v>17.688656402185501</v>
      </c>
      <c r="X19" s="42">
        <f t="shared" si="5"/>
        <v>-2.6616841979298811</v>
      </c>
      <c r="Y19" s="43">
        <f t="shared" si="5"/>
        <v>5.8083245981598228</v>
      </c>
      <c r="Z19" s="44">
        <f t="shared" si="3"/>
        <v>22.154321493998307</v>
      </c>
      <c r="AA19" s="23">
        <f t="shared" si="6"/>
        <v>-4.5725255183036531</v>
      </c>
    </row>
    <row r="20" spans="1:27" s="36" customFormat="1" ht="21" customHeight="1" x14ac:dyDescent="0.15">
      <c r="A20" s="37" t="s">
        <v>22</v>
      </c>
      <c r="B20" s="13">
        <v>42</v>
      </c>
      <c r="C20" s="38">
        <v>12611</v>
      </c>
      <c r="D20" s="14">
        <v>2611802</v>
      </c>
      <c r="E20" s="29">
        <f t="shared" si="7"/>
        <v>-2.3255813953488373</v>
      </c>
      <c r="F20" s="29">
        <f t="shared" si="7"/>
        <v>-1.4996485198781535</v>
      </c>
      <c r="G20" s="29">
        <f t="shared" si="7"/>
        <v>-0.81473278708944363</v>
      </c>
      <c r="H20" s="13">
        <v>40453</v>
      </c>
      <c r="I20" s="14">
        <v>242572</v>
      </c>
      <c r="J20" s="13">
        <v>47465</v>
      </c>
      <c r="K20" s="14">
        <v>271717</v>
      </c>
      <c r="L20" s="39">
        <f t="shared" si="8"/>
        <v>87918</v>
      </c>
      <c r="M20" s="14">
        <f t="shared" si="8"/>
        <v>514289</v>
      </c>
      <c r="N20" s="40">
        <f t="shared" si="4"/>
        <v>8.6249026610456223</v>
      </c>
      <c r="O20" s="23">
        <f t="shared" si="4"/>
        <v>-10.189120744042771</v>
      </c>
      <c r="P20" s="40">
        <f t="shared" si="4"/>
        <v>-7.6574385712340227</v>
      </c>
      <c r="Q20" s="23">
        <f t="shared" si="4"/>
        <v>-13.269260233395469</v>
      </c>
      <c r="R20" s="40">
        <f t="shared" si="4"/>
        <v>-0.8167685747162744</v>
      </c>
      <c r="S20" s="23">
        <f t="shared" si="4"/>
        <v>-11.843223970653776</v>
      </c>
      <c r="T20" s="15">
        <f t="shared" si="0"/>
        <v>5.9963908733592071</v>
      </c>
      <c r="U20" s="16">
        <f t="shared" si="1"/>
        <v>5.7245760033709052</v>
      </c>
      <c r="V20" s="17">
        <f t="shared" si="2"/>
        <v>5.8496439864419116</v>
      </c>
      <c r="W20" s="41">
        <f t="shared" si="5"/>
        <v>-17.320175157068618</v>
      </c>
      <c r="X20" s="42">
        <f t="shared" si="5"/>
        <v>-6.0771778206417366</v>
      </c>
      <c r="Y20" s="43">
        <f t="shared" si="5"/>
        <v>-11.11725766289829</v>
      </c>
      <c r="Z20" s="44">
        <f t="shared" si="3"/>
        <v>19.690964322716653</v>
      </c>
      <c r="AA20" s="23">
        <f t="shared" si="6"/>
        <v>-11.119081990161547</v>
      </c>
    </row>
    <row r="21" spans="1:27" s="36" customFormat="1" ht="21" customHeight="1" x14ac:dyDescent="0.15">
      <c r="A21" s="37" t="s">
        <v>23</v>
      </c>
      <c r="B21" s="13">
        <v>42</v>
      </c>
      <c r="C21" s="38">
        <v>12351</v>
      </c>
      <c r="D21" s="14">
        <v>2509480</v>
      </c>
      <c r="E21" s="29">
        <f t="shared" si="7"/>
        <v>0</v>
      </c>
      <c r="F21" s="29">
        <f t="shared" si="7"/>
        <v>-2.0616921734993259</v>
      </c>
      <c r="G21" s="29">
        <f t="shared" si="7"/>
        <v>-3.9176782926117677</v>
      </c>
      <c r="H21" s="13">
        <v>42729</v>
      </c>
      <c r="I21" s="14">
        <v>283727</v>
      </c>
      <c r="J21" s="13">
        <v>49984</v>
      </c>
      <c r="K21" s="14">
        <v>290860</v>
      </c>
      <c r="L21" s="39">
        <f t="shared" si="8"/>
        <v>92713</v>
      </c>
      <c r="M21" s="14">
        <f t="shared" si="8"/>
        <v>574587</v>
      </c>
      <c r="N21" s="40">
        <f t="shared" si="4"/>
        <v>5.626282352359528</v>
      </c>
      <c r="O21" s="23">
        <f t="shared" si="4"/>
        <v>16.966096664083242</v>
      </c>
      <c r="P21" s="40">
        <f t="shared" si="4"/>
        <v>5.3070683661645424</v>
      </c>
      <c r="Q21" s="23">
        <f t="shared" si="4"/>
        <v>7.0451977609056478</v>
      </c>
      <c r="R21" s="40">
        <f t="shared" si="4"/>
        <v>5.453945722150185</v>
      </c>
      <c r="S21" s="23">
        <f t="shared" si="4"/>
        <v>11.724536204352027</v>
      </c>
      <c r="T21" s="15">
        <f t="shared" si="0"/>
        <v>6.6401507173114283</v>
      </c>
      <c r="U21" s="16">
        <f t="shared" si="1"/>
        <v>5.8190620998719593</v>
      </c>
      <c r="V21" s="17">
        <f t="shared" si="2"/>
        <v>6.1974803964924012</v>
      </c>
      <c r="W21" s="41">
        <f t="shared" si="5"/>
        <v>10.735788535939516</v>
      </c>
      <c r="X21" s="42">
        <f t="shared" si="5"/>
        <v>1.6505344054374709</v>
      </c>
      <c r="Y21" s="43">
        <f t="shared" si="5"/>
        <v>5.9462834124041049</v>
      </c>
      <c r="Z21" s="44">
        <f t="shared" si="3"/>
        <v>22.896655880899626</v>
      </c>
      <c r="AA21" s="23">
        <f t="shared" si="6"/>
        <v>16.280013033616132</v>
      </c>
    </row>
    <row r="22" spans="1:27" s="36" customFormat="1" ht="21" customHeight="1" x14ac:dyDescent="0.15">
      <c r="A22" s="37" t="s">
        <v>24</v>
      </c>
      <c r="B22" s="13">
        <v>42</v>
      </c>
      <c r="C22" s="38">
        <v>12923</v>
      </c>
      <c r="D22" s="14">
        <v>2641736</v>
      </c>
      <c r="E22" s="29">
        <f t="shared" si="7"/>
        <v>0</v>
      </c>
      <c r="F22" s="29">
        <f t="shared" si="7"/>
        <v>4.6312039510970768</v>
      </c>
      <c r="G22" s="29">
        <f t="shared" si="7"/>
        <v>5.2702551923107572</v>
      </c>
      <c r="H22" s="13">
        <v>40159</v>
      </c>
      <c r="I22" s="14">
        <v>215175</v>
      </c>
      <c r="J22" s="13">
        <v>47015</v>
      </c>
      <c r="K22" s="14">
        <v>288304</v>
      </c>
      <c r="L22" s="39">
        <f t="shared" si="8"/>
        <v>87174</v>
      </c>
      <c r="M22" s="14">
        <f t="shared" si="8"/>
        <v>503479</v>
      </c>
      <c r="N22" s="40">
        <f t="shared" si="4"/>
        <v>-6.0146504715766813</v>
      </c>
      <c r="O22" s="23">
        <f t="shared" si="4"/>
        <v>-24.161253599410703</v>
      </c>
      <c r="P22" s="40">
        <f t="shared" si="4"/>
        <v>-5.9399007682458382</v>
      </c>
      <c r="Q22" s="23">
        <f t="shared" si="4"/>
        <v>-0.87877329299319262</v>
      </c>
      <c r="R22" s="40">
        <f t="shared" si="4"/>
        <v>-5.9743509540193935</v>
      </c>
      <c r="S22" s="23">
        <f t="shared" si="4"/>
        <v>-12.375497531270286</v>
      </c>
      <c r="T22" s="15">
        <f t="shared" si="0"/>
        <v>5.3580766453347941</v>
      </c>
      <c r="U22" s="16">
        <f t="shared" si="1"/>
        <v>6.1321705838562162</v>
      </c>
      <c r="V22" s="17">
        <f t="shared" si="2"/>
        <v>5.7755638148989377</v>
      </c>
      <c r="W22" s="41">
        <f t="shared" si="5"/>
        <v>-19.307906199089125</v>
      </c>
      <c r="X22" s="42">
        <f t="shared" si="5"/>
        <v>5.3807379713501664</v>
      </c>
      <c r="Y22" s="43">
        <f t="shared" si="5"/>
        <v>-6.8078727902432163</v>
      </c>
      <c r="Z22" s="44">
        <f t="shared" si="3"/>
        <v>19.058641741642617</v>
      </c>
      <c r="AA22" s="23">
        <f t="shared" si="6"/>
        <v>-16.762334898253318</v>
      </c>
    </row>
    <row r="23" spans="1:27" s="36" customFormat="1" ht="21" customHeight="1" x14ac:dyDescent="0.15">
      <c r="A23" s="37" t="s">
        <v>37</v>
      </c>
      <c r="B23" s="13">
        <v>41</v>
      </c>
      <c r="C23" s="38">
        <v>11973</v>
      </c>
      <c r="D23" s="14">
        <v>2587697</v>
      </c>
      <c r="E23" s="29">
        <f t="shared" si="7"/>
        <v>-2.3809523809523809</v>
      </c>
      <c r="F23" s="29">
        <f t="shared" si="7"/>
        <v>-7.3512342335371041</v>
      </c>
      <c r="G23" s="29">
        <f t="shared" si="7"/>
        <v>-2.0455866899644781</v>
      </c>
      <c r="H23" s="13">
        <v>35164</v>
      </c>
      <c r="I23" s="14">
        <v>217640</v>
      </c>
      <c r="J23" s="13">
        <v>43997</v>
      </c>
      <c r="K23" s="14">
        <v>269701</v>
      </c>
      <c r="L23" s="39">
        <f t="shared" si="8"/>
        <v>79161</v>
      </c>
      <c r="M23" s="14">
        <f t="shared" si="8"/>
        <v>487341</v>
      </c>
      <c r="N23" s="40">
        <f t="shared" si="4"/>
        <v>-12.438058716601509</v>
      </c>
      <c r="O23" s="23">
        <f t="shared" si="4"/>
        <v>1.1455791797374231</v>
      </c>
      <c r="P23" s="40">
        <f t="shared" si="4"/>
        <v>-6.4192279059874506</v>
      </c>
      <c r="Q23" s="23">
        <f t="shared" si="4"/>
        <v>-6.4525639602641656</v>
      </c>
      <c r="R23" s="40">
        <f t="shared" si="4"/>
        <v>-9.191960905774657</v>
      </c>
      <c r="S23" s="23">
        <f t="shared" si="4"/>
        <v>-3.2052975397186376</v>
      </c>
      <c r="T23" s="15">
        <f t="shared" si="0"/>
        <v>6.1892844955067678</v>
      </c>
      <c r="U23" s="16">
        <f t="shared" si="1"/>
        <v>6.1299861354183243</v>
      </c>
      <c r="V23" s="17">
        <f t="shared" si="2"/>
        <v>6.1563269791942998</v>
      </c>
      <c r="W23" s="41">
        <f t="shared" si="5"/>
        <v>15.513175812736748</v>
      </c>
      <c r="X23" s="42">
        <f t="shared" si="5"/>
        <v>-3.5622760456839805E-2</v>
      </c>
      <c r="Y23" s="43">
        <f t="shared" si="5"/>
        <v>6.5926579031665478</v>
      </c>
      <c r="Z23" s="44">
        <f t="shared" si="3"/>
        <v>18.833000927079173</v>
      </c>
      <c r="AA23" s="23">
        <f t="shared" si="6"/>
        <v>-1.1839291467997191</v>
      </c>
    </row>
    <row r="24" spans="1:27" s="36" customFormat="1" ht="21" customHeight="1" x14ac:dyDescent="0.15">
      <c r="A24" s="37" t="s">
        <v>38</v>
      </c>
      <c r="B24" s="13">
        <v>38</v>
      </c>
      <c r="C24" s="38">
        <v>11323</v>
      </c>
      <c r="D24" s="14">
        <v>2203798</v>
      </c>
      <c r="E24" s="29">
        <f t="shared" si="7"/>
        <v>-7.3170731707317076</v>
      </c>
      <c r="F24" s="29">
        <f t="shared" si="7"/>
        <v>-5.4288816503800215</v>
      </c>
      <c r="G24" s="29">
        <f t="shared" si="7"/>
        <v>-14.835546820203447</v>
      </c>
      <c r="H24" s="13">
        <v>39235</v>
      </c>
      <c r="I24" s="14">
        <v>226572</v>
      </c>
      <c r="J24" s="13">
        <v>44821</v>
      </c>
      <c r="K24" s="14">
        <v>271484</v>
      </c>
      <c r="L24" s="39">
        <f t="shared" si="8"/>
        <v>84056</v>
      </c>
      <c r="M24" s="14">
        <f t="shared" si="8"/>
        <v>498056</v>
      </c>
      <c r="N24" s="40">
        <f t="shared" si="4"/>
        <v>11.577181208053691</v>
      </c>
      <c r="O24" s="23">
        <f t="shared" si="4"/>
        <v>4.1040249954052568</v>
      </c>
      <c r="P24" s="40">
        <f t="shared" si="4"/>
        <v>1.8728549673841399</v>
      </c>
      <c r="Q24" s="23">
        <f t="shared" si="4"/>
        <v>0.66110248015394824</v>
      </c>
      <c r="R24" s="40">
        <f t="shared" si="4"/>
        <v>6.1836005103523197</v>
      </c>
      <c r="S24" s="23">
        <f t="shared" si="4"/>
        <v>2.1986658212627299</v>
      </c>
      <c r="T24" s="15">
        <f t="shared" si="0"/>
        <v>5.7747419395947492</v>
      </c>
      <c r="U24" s="16">
        <f t="shared" si="1"/>
        <v>6.057071462037884</v>
      </c>
      <c r="V24" s="17">
        <f t="shared" si="2"/>
        <v>5.9252879033025598</v>
      </c>
      <c r="W24" s="41">
        <f t="shared" si="5"/>
        <v>-6.6977460191555878</v>
      </c>
      <c r="X24" s="42">
        <f t="shared" si="5"/>
        <v>-1.1894753392531834</v>
      </c>
      <c r="Y24" s="43">
        <f t="shared" si="5"/>
        <v>-3.752872072463846</v>
      </c>
      <c r="Z24" s="44">
        <f t="shared" si="3"/>
        <v>22.599893456659821</v>
      </c>
      <c r="AA24" s="23">
        <f t="shared" si="6"/>
        <v>20.00155229729954</v>
      </c>
    </row>
    <row r="25" spans="1:27" s="36" customFormat="1" ht="21" customHeight="1" x14ac:dyDescent="0.15">
      <c r="A25" s="37" t="s">
        <v>40</v>
      </c>
      <c r="B25" s="13">
        <v>38</v>
      </c>
      <c r="C25" s="38">
        <v>11375</v>
      </c>
      <c r="D25" s="14">
        <v>2147264</v>
      </c>
      <c r="E25" s="29">
        <f t="shared" si="7"/>
        <v>0</v>
      </c>
      <c r="F25" s="29">
        <f t="shared" si="7"/>
        <v>0.45924225028702642</v>
      </c>
      <c r="G25" s="29">
        <f t="shared" si="7"/>
        <v>-2.5652986344483479</v>
      </c>
      <c r="H25" s="13">
        <v>42239</v>
      </c>
      <c r="I25" s="14">
        <v>223768</v>
      </c>
      <c r="J25" s="13">
        <v>44324</v>
      </c>
      <c r="K25" s="14">
        <v>254266</v>
      </c>
      <c r="L25" s="39">
        <f t="shared" si="8"/>
        <v>86563</v>
      </c>
      <c r="M25" s="14">
        <f t="shared" si="8"/>
        <v>478034</v>
      </c>
      <c r="N25" s="40">
        <f t="shared" si="4"/>
        <v>7.6564292086147576</v>
      </c>
      <c r="O25" s="23">
        <f t="shared" si="4"/>
        <v>-1.2375756933778226</v>
      </c>
      <c r="P25" s="40">
        <f t="shared" si="4"/>
        <v>-1.1088552241136966</v>
      </c>
      <c r="Q25" s="23">
        <f t="shared" si="4"/>
        <v>-6.3421785445919463</v>
      </c>
      <c r="R25" s="40">
        <f t="shared" si="4"/>
        <v>2.9825354525554393</v>
      </c>
      <c r="S25" s="23">
        <f t="shared" si="4"/>
        <v>-4.020029876158504</v>
      </c>
      <c r="T25" s="15">
        <f t="shared" si="0"/>
        <v>5.2976632969530533</v>
      </c>
      <c r="U25" s="16">
        <f t="shared" si="1"/>
        <v>5.7365309990073099</v>
      </c>
      <c r="V25" s="17">
        <f t="shared" si="2"/>
        <v>5.5223825421947019</v>
      </c>
      <c r="W25" s="41">
        <f t="shared" si="5"/>
        <v>-8.2614712074073342</v>
      </c>
      <c r="X25" s="42">
        <f t="shared" si="5"/>
        <v>-5.2920039831052161</v>
      </c>
      <c r="Y25" s="43">
        <f t="shared" si="5"/>
        <v>-6.7997600738234478</v>
      </c>
      <c r="Z25" s="44">
        <f t="shared" si="3"/>
        <v>22.262469822061938</v>
      </c>
      <c r="AA25" s="23">
        <f t="shared" si="6"/>
        <v>-1.4930319704602399</v>
      </c>
    </row>
    <row r="26" spans="1:27" s="36" customFormat="1" ht="21" customHeight="1" x14ac:dyDescent="0.15">
      <c r="A26" s="37" t="s">
        <v>41</v>
      </c>
      <c r="B26" s="13">
        <v>36</v>
      </c>
      <c r="C26" s="38">
        <v>11247</v>
      </c>
      <c r="D26" s="14">
        <v>2191583</v>
      </c>
      <c r="E26" s="29">
        <f t="shared" si="7"/>
        <v>-5.2631578947368425</v>
      </c>
      <c r="F26" s="29">
        <f t="shared" si="7"/>
        <v>-1.1252747252747253</v>
      </c>
      <c r="G26" s="29">
        <f t="shared" si="7"/>
        <v>2.0639753658609283</v>
      </c>
      <c r="H26" s="13">
        <v>40863</v>
      </c>
      <c r="I26" s="14">
        <v>208189</v>
      </c>
      <c r="J26" s="13">
        <v>47301</v>
      </c>
      <c r="K26" s="14">
        <v>262128</v>
      </c>
      <c r="L26" s="39">
        <f t="shared" si="8"/>
        <v>88164</v>
      </c>
      <c r="M26" s="14">
        <f t="shared" si="8"/>
        <v>470317</v>
      </c>
      <c r="N26" s="40">
        <f t="shared" si="4"/>
        <v>-3.2576528800397737</v>
      </c>
      <c r="O26" s="23">
        <f t="shared" si="4"/>
        <v>-6.9621214829644993</v>
      </c>
      <c r="P26" s="40">
        <f t="shared" si="4"/>
        <v>6.7164515837920762</v>
      </c>
      <c r="Q26" s="23">
        <f t="shared" si="4"/>
        <v>3.0920374725680979</v>
      </c>
      <c r="R26" s="40">
        <f t="shared" si="4"/>
        <v>1.8495200027725471</v>
      </c>
      <c r="S26" s="23">
        <f t="shared" si="4"/>
        <v>-1.6143203203119443</v>
      </c>
      <c r="T26" s="15">
        <f t="shared" si="0"/>
        <v>5.0948045909502486</v>
      </c>
      <c r="U26" s="16">
        <f t="shared" si="1"/>
        <v>5.541701021120061</v>
      </c>
      <c r="V26" s="17">
        <f t="shared" si="2"/>
        <v>5.3345696656231567</v>
      </c>
      <c r="W26" s="41">
        <f t="shared" si="5"/>
        <v>-3.8292110055291482</v>
      </c>
      <c r="X26" s="42">
        <f t="shared" si="5"/>
        <v>-3.3963030605249696</v>
      </c>
      <c r="Y26" s="43">
        <f t="shared" si="5"/>
        <v>-3.4009392709854676</v>
      </c>
      <c r="Z26" s="44">
        <f t="shared" si="3"/>
        <v>21.460150037666835</v>
      </c>
      <c r="AA26" s="23">
        <f t="shared" si="6"/>
        <v>-3.6039118337176124</v>
      </c>
    </row>
    <row r="27" spans="1:27" s="36" customFormat="1" ht="21" customHeight="1" x14ac:dyDescent="0.15">
      <c r="A27" s="37" t="s">
        <v>43</v>
      </c>
      <c r="B27" s="13">
        <v>37</v>
      </c>
      <c r="C27" s="38">
        <v>11539</v>
      </c>
      <c r="D27" s="14">
        <v>2273411</v>
      </c>
      <c r="E27" s="29">
        <f t="shared" si="7"/>
        <v>2.7777777777777777</v>
      </c>
      <c r="F27" s="29">
        <f t="shared" si="7"/>
        <v>2.5962478883257756</v>
      </c>
      <c r="G27" s="29">
        <f t="shared" si="7"/>
        <v>3.7337394933251442</v>
      </c>
      <c r="H27" s="13">
        <v>36793</v>
      </c>
      <c r="I27" s="14">
        <v>223150</v>
      </c>
      <c r="J27" s="13">
        <v>41858</v>
      </c>
      <c r="K27" s="14">
        <v>231008</v>
      </c>
      <c r="L27" s="39">
        <f t="shared" si="8"/>
        <v>78651</v>
      </c>
      <c r="M27" s="14">
        <f t="shared" si="8"/>
        <v>454158</v>
      </c>
      <c r="N27" s="40">
        <f t="shared" ref="N27:S32" si="9">(H27-H26)*100/H26</f>
        <v>-9.9601106135134465</v>
      </c>
      <c r="O27" s="23">
        <f t="shared" si="9"/>
        <v>7.1862586399857822</v>
      </c>
      <c r="P27" s="40">
        <f t="shared" si="9"/>
        <v>-11.507156296907041</v>
      </c>
      <c r="Q27" s="23">
        <f t="shared" si="9"/>
        <v>-11.872062503814931</v>
      </c>
      <c r="R27" s="40">
        <f t="shared" si="9"/>
        <v>-10.790118415679869</v>
      </c>
      <c r="S27" s="23">
        <f t="shared" si="9"/>
        <v>-3.4357677906603419</v>
      </c>
      <c r="T27" s="15">
        <f t="shared" si="0"/>
        <v>6.0650123664827547</v>
      </c>
      <c r="U27" s="16">
        <f t="shared" si="1"/>
        <v>5.5188494433561086</v>
      </c>
      <c r="V27" s="17">
        <f t="shared" si="2"/>
        <v>5.7743448907197621</v>
      </c>
      <c r="W27" s="41">
        <f t="shared" ref="W27:Y32" si="10">(T27-T26)*100/T26</f>
        <v>19.043081205820094</v>
      </c>
      <c r="X27" s="42">
        <f t="shared" si="10"/>
        <v>-0.41235674167304259</v>
      </c>
      <c r="Y27" s="43">
        <f t="shared" si="10"/>
        <v>8.2438744390309342</v>
      </c>
      <c r="Z27" s="44">
        <f t="shared" si="3"/>
        <v>19.976942136727587</v>
      </c>
      <c r="AA27" s="23">
        <f t="shared" si="6"/>
        <v>-6.9114516829375541</v>
      </c>
    </row>
    <row r="28" spans="1:27" s="36" customFormat="1" ht="21" customHeight="1" x14ac:dyDescent="0.15">
      <c r="A28" s="37" t="s">
        <v>45</v>
      </c>
      <c r="B28" s="13">
        <v>36</v>
      </c>
      <c r="C28" s="38">
        <v>11328</v>
      </c>
      <c r="D28" s="14">
        <v>2251829</v>
      </c>
      <c r="E28" s="29">
        <f t="shared" ref="E28:G32" si="11">(B28-B27)*100/B27</f>
        <v>-2.7027027027027026</v>
      </c>
      <c r="F28" s="29">
        <f t="shared" si="11"/>
        <v>-1.8285813328711327</v>
      </c>
      <c r="G28" s="29">
        <f t="shared" si="11"/>
        <v>-0.94932240584742489</v>
      </c>
      <c r="H28" s="13">
        <v>40190</v>
      </c>
      <c r="I28" s="14">
        <v>195479</v>
      </c>
      <c r="J28" s="13">
        <v>44411</v>
      </c>
      <c r="K28" s="14">
        <v>242588</v>
      </c>
      <c r="L28" s="39">
        <f t="shared" ref="L28:M32" si="12">H28+J28</f>
        <v>84601</v>
      </c>
      <c r="M28" s="14">
        <f t="shared" si="12"/>
        <v>438067</v>
      </c>
      <c r="N28" s="40">
        <f t="shared" si="9"/>
        <v>9.2327344875383908</v>
      </c>
      <c r="O28" s="23">
        <f t="shared" si="9"/>
        <v>-12.400179251624468</v>
      </c>
      <c r="P28" s="40">
        <f t="shared" si="9"/>
        <v>6.0991925080032487</v>
      </c>
      <c r="Q28" s="23">
        <f t="shared" si="9"/>
        <v>5.0128134090594267</v>
      </c>
      <c r="R28" s="40">
        <f t="shared" si="9"/>
        <v>7.5650659241459106</v>
      </c>
      <c r="S28" s="23">
        <f t="shared" si="9"/>
        <v>-3.5430400873704744</v>
      </c>
      <c r="T28" s="15">
        <f t="shared" si="0"/>
        <v>4.8638716098531969</v>
      </c>
      <c r="U28" s="16">
        <f t="shared" si="1"/>
        <v>5.4623404111593974</v>
      </c>
      <c r="V28" s="17">
        <f t="shared" si="2"/>
        <v>5.1780357206179595</v>
      </c>
      <c r="W28" s="41">
        <f t="shared" si="10"/>
        <v>-19.804423866758377</v>
      </c>
      <c r="X28" s="42">
        <f t="shared" si="10"/>
        <v>-1.023927772929915</v>
      </c>
      <c r="Y28" s="43">
        <f t="shared" si="10"/>
        <v>-10.326871383456171</v>
      </c>
      <c r="Z28" s="44">
        <f t="shared" si="3"/>
        <v>19.453830641669505</v>
      </c>
      <c r="AA28" s="23">
        <f t="shared" si="6"/>
        <v>-2.6185764141366854</v>
      </c>
    </row>
    <row r="29" spans="1:27" s="36" customFormat="1" ht="21" customHeight="1" x14ac:dyDescent="0.15">
      <c r="A29" s="37" t="s">
        <v>47</v>
      </c>
      <c r="B29" s="13">
        <v>33</v>
      </c>
      <c r="C29" s="38">
        <v>10913</v>
      </c>
      <c r="D29" s="14">
        <v>2347345</v>
      </c>
      <c r="E29" s="29">
        <f t="shared" si="11"/>
        <v>-8.3333333333333339</v>
      </c>
      <c r="F29" s="29">
        <f t="shared" si="11"/>
        <v>-3.6634887005649719</v>
      </c>
      <c r="G29" s="29">
        <f t="shared" si="11"/>
        <v>4.2417075186437332</v>
      </c>
      <c r="H29" s="13">
        <v>43742</v>
      </c>
      <c r="I29" s="14">
        <v>220427</v>
      </c>
      <c r="J29" s="13">
        <v>41208</v>
      </c>
      <c r="K29" s="14">
        <v>213948</v>
      </c>
      <c r="L29" s="39">
        <f t="shared" si="12"/>
        <v>84950</v>
      </c>
      <c r="M29" s="14">
        <f t="shared" si="12"/>
        <v>434375</v>
      </c>
      <c r="N29" s="40">
        <f t="shared" si="9"/>
        <v>8.8380194078128884</v>
      </c>
      <c r="O29" s="23">
        <f t="shared" si="9"/>
        <v>12.762496227216223</v>
      </c>
      <c r="P29" s="40">
        <f t="shared" si="9"/>
        <v>-7.2121771633153946</v>
      </c>
      <c r="Q29" s="23">
        <f t="shared" si="9"/>
        <v>-11.806025030092172</v>
      </c>
      <c r="R29" s="40">
        <f t="shared" si="9"/>
        <v>0.41252467464923581</v>
      </c>
      <c r="S29" s="23">
        <f t="shared" si="9"/>
        <v>-0.84279345396937</v>
      </c>
      <c r="T29" s="15">
        <f t="shared" si="0"/>
        <v>5.0392528919573865</v>
      </c>
      <c r="U29" s="16">
        <f t="shared" si="1"/>
        <v>5.1919044845661038</v>
      </c>
      <c r="V29" s="17">
        <f t="shared" si="2"/>
        <v>5.1133019423190111</v>
      </c>
      <c r="W29" s="41">
        <f t="shared" si="10"/>
        <v>3.6057958797453331</v>
      </c>
      <c r="X29" s="42">
        <f t="shared" si="10"/>
        <v>-4.9509167543055561</v>
      </c>
      <c r="Y29" s="43">
        <f t="shared" si="10"/>
        <v>-1.2501609064068573</v>
      </c>
      <c r="Z29" s="44">
        <f t="shared" si="3"/>
        <v>18.504949208573944</v>
      </c>
      <c r="AA29" s="23">
        <f t="shared" si="6"/>
        <v>-4.8776071436701338</v>
      </c>
    </row>
    <row r="30" spans="1:27" s="36" customFormat="1" ht="21" customHeight="1" x14ac:dyDescent="0.15">
      <c r="A30" s="37" t="s">
        <v>48</v>
      </c>
      <c r="B30" s="13">
        <v>34</v>
      </c>
      <c r="C30" s="38">
        <v>10961</v>
      </c>
      <c r="D30" s="14">
        <v>2413197</v>
      </c>
      <c r="E30" s="29">
        <f t="shared" si="11"/>
        <v>3.0303030303030303</v>
      </c>
      <c r="F30" s="29">
        <f t="shared" si="11"/>
        <v>0.43984238981031798</v>
      </c>
      <c r="G30" s="29">
        <f t="shared" si="11"/>
        <v>2.8053822510112489</v>
      </c>
      <c r="H30" s="13">
        <v>50941</v>
      </c>
      <c r="I30" s="14">
        <v>236507</v>
      </c>
      <c r="J30" s="13">
        <v>15955</v>
      </c>
      <c r="K30" s="14">
        <v>79379</v>
      </c>
      <c r="L30" s="39">
        <f t="shared" si="12"/>
        <v>66896</v>
      </c>
      <c r="M30" s="14">
        <f t="shared" si="12"/>
        <v>315886</v>
      </c>
      <c r="N30" s="40">
        <f t="shared" si="9"/>
        <v>16.457866581317727</v>
      </c>
      <c r="O30" s="23">
        <f t="shared" si="9"/>
        <v>7.2949321090429029</v>
      </c>
      <c r="P30" s="40">
        <f t="shared" si="9"/>
        <v>-61.281789943700254</v>
      </c>
      <c r="Q30" s="23">
        <f t="shared" si="9"/>
        <v>-62.897993905061043</v>
      </c>
      <c r="R30" s="40">
        <f t="shared" si="9"/>
        <v>-21.252501471453797</v>
      </c>
      <c r="S30" s="23">
        <f t="shared" si="9"/>
        <v>-27.278043165467626</v>
      </c>
      <c r="T30" s="15">
        <f t="shared" si="0"/>
        <v>4.6427631966392493</v>
      </c>
      <c r="U30" s="16">
        <f t="shared" si="1"/>
        <v>4.9751801942964589</v>
      </c>
      <c r="V30" s="17">
        <f t="shared" si="2"/>
        <v>4.7220461612054532</v>
      </c>
      <c r="W30" s="41">
        <f t="shared" si="10"/>
        <v>-7.8680253565152896</v>
      </c>
      <c r="X30" s="42">
        <f t="shared" si="10"/>
        <v>-4.1742734465531468</v>
      </c>
      <c r="Y30" s="43">
        <f t="shared" si="10"/>
        <v>-7.6517245710726325</v>
      </c>
      <c r="Z30" s="44">
        <f t="shared" si="3"/>
        <v>13.089938368065269</v>
      </c>
      <c r="AA30" s="23">
        <f t="shared" si="6"/>
        <v>-29.262500423398755</v>
      </c>
    </row>
    <row r="31" spans="1:27" s="36" customFormat="1" ht="21" customHeight="1" x14ac:dyDescent="0.15">
      <c r="A31" s="37" t="s">
        <v>51</v>
      </c>
      <c r="B31" s="13">
        <v>34</v>
      </c>
      <c r="C31" s="38">
        <v>10609</v>
      </c>
      <c r="D31" s="14">
        <v>2828956</v>
      </c>
      <c r="E31" s="29">
        <f t="shared" si="11"/>
        <v>0</v>
      </c>
      <c r="F31" s="29">
        <f t="shared" si="11"/>
        <v>-3.2113858224614544</v>
      </c>
      <c r="G31" s="29">
        <f t="shared" si="11"/>
        <v>17.228556143572199</v>
      </c>
      <c r="H31" s="13">
        <v>53469</v>
      </c>
      <c r="I31" s="14">
        <v>220152</v>
      </c>
      <c r="J31" s="13">
        <v>32150</v>
      </c>
      <c r="K31" s="14">
        <v>152718</v>
      </c>
      <c r="L31" s="39">
        <f t="shared" si="12"/>
        <v>85619</v>
      </c>
      <c r="M31" s="14">
        <f t="shared" si="12"/>
        <v>372870</v>
      </c>
      <c r="N31" s="40">
        <f t="shared" si="9"/>
        <v>4.9626037965489491</v>
      </c>
      <c r="O31" s="23">
        <f t="shared" si="9"/>
        <v>-6.9152287247311923</v>
      </c>
      <c r="P31" s="40">
        <f t="shared" si="9"/>
        <v>101.50423064869946</v>
      </c>
      <c r="Q31" s="23">
        <f t="shared" si="9"/>
        <v>92.390934630065885</v>
      </c>
      <c r="R31" s="40">
        <f t="shared" si="9"/>
        <v>27.988220521406362</v>
      </c>
      <c r="S31" s="23">
        <f t="shared" si="9"/>
        <v>18.039419284172137</v>
      </c>
      <c r="T31" s="15">
        <f t="shared" si="0"/>
        <v>4.1173764237221571</v>
      </c>
      <c r="U31" s="16">
        <f t="shared" si="1"/>
        <v>4.7501710730948679</v>
      </c>
      <c r="V31" s="17">
        <f t="shared" si="2"/>
        <v>4.3549912986603445</v>
      </c>
      <c r="W31" s="41">
        <f t="shared" si="10"/>
        <v>-11.316251780780101</v>
      </c>
      <c r="X31" s="42">
        <f t="shared" si="10"/>
        <v>-4.5226325964945193</v>
      </c>
      <c r="Y31" s="43">
        <f t="shared" si="10"/>
        <v>-7.7732163137390033</v>
      </c>
      <c r="Z31" s="44">
        <f t="shared" si="3"/>
        <v>13.180480714440238</v>
      </c>
      <c r="AA31" s="23">
        <f t="shared" si="6"/>
        <v>0.69169421451104396</v>
      </c>
    </row>
    <row r="32" spans="1:27" s="36" customFormat="1" ht="21" customHeight="1" x14ac:dyDescent="0.15">
      <c r="A32" s="45" t="s">
        <v>52</v>
      </c>
      <c r="B32" s="18">
        <v>34</v>
      </c>
      <c r="C32" s="46">
        <v>10610</v>
      </c>
      <c r="D32" s="19">
        <v>2873538</v>
      </c>
      <c r="E32" s="30">
        <f t="shared" si="11"/>
        <v>0</v>
      </c>
      <c r="F32" s="30">
        <f t="shared" si="11"/>
        <v>9.4259590913375428E-3</v>
      </c>
      <c r="G32" s="47">
        <f t="shared" si="11"/>
        <v>1.5759170520856458</v>
      </c>
      <c r="H32" s="18">
        <v>49177</v>
      </c>
      <c r="I32" s="19">
        <v>210099</v>
      </c>
      <c r="J32" s="18">
        <v>42520</v>
      </c>
      <c r="K32" s="19">
        <v>200850</v>
      </c>
      <c r="L32" s="48">
        <f t="shared" si="12"/>
        <v>91697</v>
      </c>
      <c r="M32" s="19">
        <f t="shared" si="12"/>
        <v>410949</v>
      </c>
      <c r="N32" s="49">
        <f t="shared" si="9"/>
        <v>-8.0270811124202801</v>
      </c>
      <c r="O32" s="24">
        <f t="shared" si="9"/>
        <v>-4.5663904938406192</v>
      </c>
      <c r="P32" s="49">
        <f t="shared" si="9"/>
        <v>32.255054432348366</v>
      </c>
      <c r="Q32" s="24">
        <f t="shared" si="9"/>
        <v>31.516913526892704</v>
      </c>
      <c r="R32" s="49">
        <f t="shared" si="9"/>
        <v>7.0988916011632934</v>
      </c>
      <c r="S32" s="24">
        <f t="shared" si="9"/>
        <v>10.212406468742458</v>
      </c>
      <c r="T32" s="20">
        <f t="shared" si="0"/>
        <v>4.2723020924415884</v>
      </c>
      <c r="U32" s="21">
        <f t="shared" si="1"/>
        <v>4.7236594543744124</v>
      </c>
      <c r="V32" s="22">
        <f t="shared" si="2"/>
        <v>4.4815969988113027</v>
      </c>
      <c r="W32" s="50">
        <f t="shared" si="10"/>
        <v>3.7627278338417436</v>
      </c>
      <c r="X32" s="51">
        <f t="shared" si="10"/>
        <v>-0.55811924060205342</v>
      </c>
      <c r="Y32" s="52">
        <f t="shared" si="10"/>
        <v>2.907140140323675</v>
      </c>
      <c r="Z32" s="53">
        <f t="shared" si="3"/>
        <v>14.301150706898605</v>
      </c>
      <c r="AA32" s="24">
        <f t="shared" si="6"/>
        <v>8.5024971147720478</v>
      </c>
    </row>
  </sheetData>
  <mergeCells count="25">
    <mergeCell ref="Z8:Z9"/>
    <mergeCell ref="AA8:AA9"/>
    <mergeCell ref="L7:M8"/>
    <mergeCell ref="A6:A9"/>
    <mergeCell ref="A1:AA1"/>
    <mergeCell ref="A2:AA2"/>
    <mergeCell ref="A4:AA4"/>
    <mergeCell ref="A3:AA3"/>
    <mergeCell ref="H6:S6"/>
    <mergeCell ref="A5:AA5"/>
    <mergeCell ref="T6:Y6"/>
    <mergeCell ref="Z6:AA7"/>
    <mergeCell ref="B8:B9"/>
    <mergeCell ref="N8:O8"/>
    <mergeCell ref="T7:V8"/>
    <mergeCell ref="W7:Y8"/>
    <mergeCell ref="P8:Q8"/>
    <mergeCell ref="R8:S8"/>
    <mergeCell ref="C8:C9"/>
    <mergeCell ref="N7:S7"/>
    <mergeCell ref="H7:I8"/>
    <mergeCell ref="J7:K8"/>
    <mergeCell ref="D8:D9"/>
    <mergeCell ref="B6:G7"/>
    <mergeCell ref="E8:G8"/>
  </mergeCells>
  <phoneticPr fontId="0" type="noConversion"/>
  <printOptions horizontalCentered="1"/>
  <pageMargins left="0.39370078740157483" right="0.39370078740157483" top="0.39370078740157483" bottom="0.39370078740157483" header="0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Aria Aperta</vt:lpstr>
      <vt:lpstr>'Aria Aperta'!Area_stampa</vt:lpstr>
      <vt:lpstr>'Aria Aperta'!Titoli_stampa</vt:lpstr>
    </vt:vector>
  </TitlesOfParts>
  <Company>Servizio Turismo -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Agriturismo in Umbria</dc:title>
  <dc:subject>Consistenza e Movimento turistico</dc:subject>
  <dc:creator>Serenella Petini</dc:creator>
  <dc:description>Soltanto riepilogo annuale (o periodico fino al completamento dell'anno in corso)</dc:description>
  <cp:lastModifiedBy>Serenella Petini</cp:lastModifiedBy>
  <cp:lastPrinted>2019-03-20T15:48:40Z</cp:lastPrinted>
  <dcterms:created xsi:type="dcterms:W3CDTF">1998-12-02T12:24:42Z</dcterms:created>
  <dcterms:modified xsi:type="dcterms:W3CDTF">2023-03-17T09:52:31Z</dcterms:modified>
</cp:coreProperties>
</file>