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sregumb\Turismo\Serena\Analisi Trend\__Trend Tipologie\Trend 2000-2022\"/>
    </mc:Choice>
  </mc:AlternateContent>
  <xr:revisionPtr revIDLastSave="0" documentId="8_{1C8A7C2B-DC7A-4771-9368-D29E98431B50}" xr6:coauthVersionLast="47" xr6:coauthVersionMax="47" xr10:uidLastSave="{00000000-0000-0000-0000-000000000000}"/>
  <bookViews>
    <workbookView xWindow="19080" yWindow="-120" windowWidth="19440" windowHeight="14880" xr2:uid="{00000000-000D-0000-FFFF-FFFF00000000}"/>
  </bookViews>
  <sheets>
    <sheet name="Case Religiose" sheetId="1" r:id="rId1"/>
  </sheets>
  <definedNames>
    <definedName name="_xlnm.Print_Titles" localSheetId="0">'Case Religiose'!$1:$9</definedName>
  </definedNames>
  <calcPr calcId="191029"/>
</workbook>
</file>

<file path=xl/calcChain.xml><?xml version="1.0" encoding="utf-8"?>
<calcChain xmlns="http://schemas.openxmlformats.org/spreadsheetml/2006/main">
  <c r="Z32" i="1" l="1"/>
  <c r="AA32" i="1" s="1"/>
  <c r="W32" i="1"/>
  <c r="V32" i="1"/>
  <c r="Y32" i="1" s="1"/>
  <c r="U32" i="1"/>
  <c r="X32" i="1" s="1"/>
  <c r="T32" i="1"/>
  <c r="S32" i="1"/>
  <c r="R32" i="1"/>
  <c r="Q32" i="1"/>
  <c r="P32" i="1"/>
  <c r="O32" i="1"/>
  <c r="N32" i="1"/>
  <c r="M32" i="1"/>
  <c r="L32" i="1"/>
  <c r="Z31" i="1"/>
  <c r="AA31" i="1" s="1"/>
  <c r="W31" i="1"/>
  <c r="V31" i="1"/>
  <c r="Y31" i="1" s="1"/>
  <c r="U31" i="1"/>
  <c r="X31" i="1" s="1"/>
  <c r="T31" i="1"/>
  <c r="S31" i="1"/>
  <c r="R31" i="1"/>
  <c r="Q31" i="1"/>
  <c r="P31" i="1"/>
  <c r="O31" i="1"/>
  <c r="N31" i="1"/>
  <c r="M31" i="1"/>
  <c r="L31" i="1"/>
  <c r="Z30" i="1"/>
  <c r="AA30" i="1" s="1"/>
  <c r="W30" i="1"/>
  <c r="V30" i="1"/>
  <c r="Y30" i="1" s="1"/>
  <c r="U30" i="1"/>
  <c r="X30" i="1" s="1"/>
  <c r="T30" i="1"/>
  <c r="S30" i="1"/>
  <c r="R30" i="1"/>
  <c r="Q30" i="1"/>
  <c r="P30" i="1"/>
  <c r="O30" i="1"/>
  <c r="N30" i="1"/>
  <c r="M30" i="1"/>
  <c r="L30" i="1"/>
  <c r="Z29" i="1"/>
  <c r="AA29" i="1" s="1"/>
  <c r="W29" i="1"/>
  <c r="V29" i="1"/>
  <c r="Y29" i="1" s="1"/>
  <c r="U29" i="1"/>
  <c r="X29" i="1" s="1"/>
  <c r="T29" i="1"/>
  <c r="S29" i="1"/>
  <c r="R29" i="1"/>
  <c r="Q29" i="1"/>
  <c r="P29" i="1"/>
  <c r="O29" i="1"/>
  <c r="N29" i="1"/>
  <c r="M29" i="1"/>
  <c r="L29" i="1"/>
  <c r="Z28" i="1"/>
  <c r="AA28" i="1" s="1"/>
  <c r="W28" i="1"/>
  <c r="V28" i="1"/>
  <c r="Y28" i="1" s="1"/>
  <c r="U28" i="1"/>
  <c r="X28" i="1" s="1"/>
  <c r="T28" i="1"/>
  <c r="S28" i="1"/>
  <c r="R28" i="1"/>
  <c r="Q28" i="1"/>
  <c r="P28" i="1"/>
  <c r="O28" i="1"/>
  <c r="N28" i="1"/>
  <c r="M28" i="1"/>
  <c r="L28" i="1"/>
  <c r="Z27" i="1"/>
  <c r="AA27" i="1" s="1"/>
  <c r="W27" i="1"/>
  <c r="V27" i="1"/>
  <c r="Y27" i="1" s="1"/>
  <c r="U27" i="1"/>
  <c r="X27" i="1" s="1"/>
  <c r="T27" i="1"/>
  <c r="S27" i="1"/>
  <c r="R27" i="1"/>
  <c r="Q27" i="1"/>
  <c r="P27" i="1"/>
  <c r="O27" i="1"/>
  <c r="N27" i="1"/>
  <c r="M27" i="1"/>
  <c r="L27" i="1"/>
  <c r="Z26" i="1"/>
  <c r="AA26" i="1" s="1"/>
  <c r="W26" i="1"/>
  <c r="V26" i="1"/>
  <c r="Y26" i="1" s="1"/>
  <c r="U26" i="1"/>
  <c r="X26" i="1" s="1"/>
  <c r="T26" i="1"/>
  <c r="S26" i="1"/>
  <c r="R26" i="1"/>
  <c r="Q26" i="1"/>
  <c r="P26" i="1"/>
  <c r="O26" i="1"/>
  <c r="N26" i="1"/>
  <c r="M26" i="1"/>
  <c r="L26" i="1"/>
  <c r="Z25" i="1"/>
  <c r="AA25" i="1" s="1"/>
  <c r="W25" i="1"/>
  <c r="V25" i="1"/>
  <c r="Y25" i="1" s="1"/>
  <c r="U25" i="1"/>
  <c r="X25" i="1" s="1"/>
  <c r="T25" i="1"/>
  <c r="S25" i="1"/>
  <c r="R25" i="1"/>
  <c r="Q25" i="1"/>
  <c r="P25" i="1"/>
  <c r="O25" i="1"/>
  <c r="N25" i="1"/>
  <c r="M25" i="1"/>
  <c r="L25" i="1"/>
  <c r="Z24" i="1"/>
  <c r="AA24" i="1" s="1"/>
  <c r="W24" i="1"/>
  <c r="V24" i="1"/>
  <c r="Y24" i="1" s="1"/>
  <c r="U24" i="1"/>
  <c r="X24" i="1" s="1"/>
  <c r="T24" i="1"/>
  <c r="S24" i="1"/>
  <c r="R24" i="1"/>
  <c r="Q24" i="1"/>
  <c r="P24" i="1"/>
  <c r="O24" i="1"/>
  <c r="N24" i="1"/>
  <c r="M24" i="1"/>
  <c r="L24" i="1"/>
  <c r="Z23" i="1"/>
  <c r="AA23" i="1" s="1"/>
  <c r="W23" i="1"/>
  <c r="V23" i="1"/>
  <c r="Y23" i="1" s="1"/>
  <c r="U23" i="1"/>
  <c r="X23" i="1" s="1"/>
  <c r="T23" i="1"/>
  <c r="S23" i="1"/>
  <c r="R23" i="1"/>
  <c r="Q23" i="1"/>
  <c r="P23" i="1"/>
  <c r="O23" i="1"/>
  <c r="N23" i="1"/>
  <c r="M23" i="1"/>
  <c r="L23" i="1"/>
  <c r="Z22" i="1"/>
  <c r="AA22" i="1" s="1"/>
  <c r="W22" i="1"/>
  <c r="V22" i="1"/>
  <c r="Y22" i="1" s="1"/>
  <c r="U22" i="1"/>
  <c r="X22" i="1" s="1"/>
  <c r="T22" i="1"/>
  <c r="S22" i="1"/>
  <c r="R22" i="1"/>
  <c r="Q22" i="1"/>
  <c r="P22" i="1"/>
  <c r="O22" i="1"/>
  <c r="N22" i="1"/>
  <c r="M22" i="1"/>
  <c r="L22" i="1"/>
  <c r="Z21" i="1"/>
  <c r="AA21" i="1" s="1"/>
  <c r="W21" i="1"/>
  <c r="V21" i="1"/>
  <c r="Y21" i="1" s="1"/>
  <c r="U21" i="1"/>
  <c r="X21" i="1" s="1"/>
  <c r="T21" i="1"/>
  <c r="S21" i="1"/>
  <c r="R21" i="1"/>
  <c r="Q21" i="1"/>
  <c r="P21" i="1"/>
  <c r="O21" i="1"/>
  <c r="N21" i="1"/>
  <c r="M21" i="1"/>
  <c r="L21" i="1"/>
  <c r="Z20" i="1"/>
  <c r="AA20" i="1" s="1"/>
  <c r="W20" i="1"/>
  <c r="V20" i="1"/>
  <c r="Y20" i="1" s="1"/>
  <c r="U20" i="1"/>
  <c r="X20" i="1" s="1"/>
  <c r="T20" i="1"/>
  <c r="S20" i="1"/>
  <c r="R20" i="1"/>
  <c r="Q20" i="1"/>
  <c r="P20" i="1"/>
  <c r="O20" i="1"/>
  <c r="N20" i="1"/>
  <c r="M20" i="1"/>
  <c r="L20" i="1"/>
  <c r="Z19" i="1"/>
  <c r="AA19" i="1" s="1"/>
  <c r="W19" i="1"/>
  <c r="V19" i="1"/>
  <c r="Y19" i="1" s="1"/>
  <c r="U19" i="1"/>
  <c r="X19" i="1" s="1"/>
  <c r="T19" i="1"/>
  <c r="S19" i="1"/>
  <c r="R19" i="1"/>
  <c r="Q19" i="1"/>
  <c r="P19" i="1"/>
  <c r="O19" i="1"/>
  <c r="N19" i="1"/>
  <c r="M19" i="1"/>
  <c r="L19" i="1"/>
  <c r="Z18" i="1"/>
  <c r="AA18" i="1" s="1"/>
  <c r="W18" i="1"/>
  <c r="V18" i="1"/>
  <c r="Y18" i="1" s="1"/>
  <c r="U18" i="1"/>
  <c r="X18" i="1" s="1"/>
  <c r="T18" i="1"/>
  <c r="S18" i="1"/>
  <c r="R18" i="1"/>
  <c r="Q18" i="1"/>
  <c r="P18" i="1"/>
  <c r="O18" i="1"/>
  <c r="N18" i="1"/>
  <c r="M18" i="1"/>
  <c r="L18" i="1"/>
  <c r="Z17" i="1"/>
  <c r="AA17" i="1" s="1"/>
  <c r="W17" i="1"/>
  <c r="V17" i="1"/>
  <c r="Y17" i="1" s="1"/>
  <c r="U17" i="1"/>
  <c r="X17" i="1" s="1"/>
  <c r="T17" i="1"/>
  <c r="S17" i="1"/>
  <c r="R17" i="1"/>
  <c r="Q17" i="1"/>
  <c r="P17" i="1"/>
  <c r="O17" i="1"/>
  <c r="N17" i="1"/>
  <c r="M17" i="1"/>
  <c r="L17" i="1"/>
  <c r="Z16" i="1"/>
  <c r="AA16" i="1" s="1"/>
  <c r="W16" i="1"/>
  <c r="V16" i="1"/>
  <c r="Y16" i="1" s="1"/>
  <c r="U16" i="1"/>
  <c r="X16" i="1" s="1"/>
  <c r="T16" i="1"/>
  <c r="S16" i="1"/>
  <c r="R16" i="1"/>
  <c r="Q16" i="1"/>
  <c r="P16" i="1"/>
  <c r="O16" i="1"/>
  <c r="N16" i="1"/>
  <c r="M16" i="1"/>
  <c r="L16" i="1"/>
  <c r="Z15" i="1"/>
  <c r="AA15" i="1" s="1"/>
  <c r="W15" i="1"/>
  <c r="V15" i="1"/>
  <c r="Y15" i="1" s="1"/>
  <c r="U15" i="1"/>
  <c r="X15" i="1" s="1"/>
  <c r="T15" i="1"/>
  <c r="S15" i="1"/>
  <c r="R15" i="1"/>
  <c r="Q15" i="1"/>
  <c r="P15" i="1"/>
  <c r="O15" i="1"/>
  <c r="N15" i="1"/>
  <c r="M15" i="1"/>
  <c r="L15" i="1"/>
  <c r="Z14" i="1"/>
  <c r="AA14" i="1" s="1"/>
  <c r="W14" i="1"/>
  <c r="V14" i="1"/>
  <c r="Y14" i="1" s="1"/>
  <c r="U14" i="1"/>
  <c r="X14" i="1" s="1"/>
  <c r="T14" i="1"/>
  <c r="S14" i="1"/>
  <c r="R14" i="1"/>
  <c r="Q14" i="1"/>
  <c r="P14" i="1"/>
  <c r="O14" i="1"/>
  <c r="N14" i="1"/>
  <c r="M14" i="1"/>
  <c r="L14" i="1"/>
  <c r="Z13" i="1"/>
  <c r="AA13" i="1" s="1"/>
  <c r="W13" i="1"/>
  <c r="V13" i="1"/>
  <c r="Y13" i="1" s="1"/>
  <c r="U13" i="1"/>
  <c r="X13" i="1" s="1"/>
  <c r="T13" i="1"/>
  <c r="S13" i="1"/>
  <c r="R13" i="1"/>
  <c r="Q13" i="1"/>
  <c r="P13" i="1"/>
  <c r="O13" i="1"/>
  <c r="N13" i="1"/>
  <c r="M13" i="1"/>
  <c r="L13" i="1"/>
  <c r="Z12" i="1"/>
  <c r="AA12" i="1" s="1"/>
  <c r="W12" i="1"/>
  <c r="V12" i="1"/>
  <c r="Y12" i="1" s="1"/>
  <c r="U12" i="1"/>
  <c r="X12" i="1" s="1"/>
  <c r="T12" i="1"/>
  <c r="S12" i="1"/>
  <c r="R12" i="1"/>
  <c r="Q12" i="1"/>
  <c r="P12" i="1"/>
  <c r="O12" i="1"/>
  <c r="N12" i="1"/>
  <c r="M12" i="1"/>
  <c r="L12" i="1"/>
  <c r="Z11" i="1"/>
  <c r="W11" i="1"/>
  <c r="V11" i="1"/>
  <c r="U11" i="1"/>
  <c r="X11" i="1" s="1"/>
  <c r="T11" i="1"/>
  <c r="Q11" i="1"/>
  <c r="P11" i="1"/>
  <c r="O11" i="1"/>
  <c r="N11" i="1"/>
  <c r="M11" i="1"/>
  <c r="L11" i="1"/>
  <c r="U10" i="1"/>
  <c r="T10" i="1"/>
  <c r="M10" i="1"/>
  <c r="S11" i="1" s="1"/>
  <c r="L10" i="1"/>
  <c r="V10" i="1" s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Y11" i="1" l="1"/>
  <c r="R11" i="1"/>
  <c r="Z10" i="1"/>
  <c r="AA11" i="1" s="1"/>
</calcChain>
</file>

<file path=xl/sharedStrings.xml><?xml version="1.0" encoding="utf-8"?>
<sst xmlns="http://schemas.openxmlformats.org/spreadsheetml/2006/main" count="66" uniqueCount="53">
  <si>
    <t>ITALIANI</t>
  </si>
  <si>
    <t>STRANIERI</t>
  </si>
  <si>
    <t>TOTALE</t>
  </si>
  <si>
    <t>Arrivi</t>
  </si>
  <si>
    <t>Presenze</t>
  </si>
  <si>
    <t>Esercizi</t>
  </si>
  <si>
    <t>Letti</t>
  </si>
  <si>
    <t>Italiani</t>
  </si>
  <si>
    <t>Stranieri</t>
  </si>
  <si>
    <t>Totale</t>
  </si>
  <si>
    <t>2003</t>
  </si>
  <si>
    <t>2004</t>
  </si>
  <si>
    <t>MOVIMENTO TURISTICO</t>
  </si>
  <si>
    <t>2005</t>
  </si>
  <si>
    <t>2006</t>
  </si>
  <si>
    <t>2000</t>
  </si>
  <si>
    <t>VARIAZIONI %</t>
  </si>
  <si>
    <t>PERMANENZA MEDIA</t>
  </si>
  <si>
    <t>(giorni)</t>
  </si>
  <si>
    <t>ANNO</t>
  </si>
  <si>
    <t>2007</t>
  </si>
  <si>
    <t>2009</t>
  </si>
  <si>
    <t>2010</t>
  </si>
  <si>
    <t>2011</t>
  </si>
  <si>
    <t>2012</t>
  </si>
  <si>
    <t>TREND ANNUALE E ANALISI DELLA DOMANDA E DELL'OFFERTA TURISTICA</t>
  </si>
  <si>
    <r>
      <t>VARIAZIONI %</t>
    </r>
    <r>
      <rPr>
        <sz val="8"/>
        <rFont val="Verdana"/>
        <family val="2"/>
      </rPr>
      <t xml:space="preserve"> </t>
    </r>
  </si>
  <si>
    <t>Arr</t>
  </si>
  <si>
    <t>Pre</t>
  </si>
  <si>
    <t>2013</t>
  </si>
  <si>
    <r>
      <t>CONSISTENZA RICETTIVA</t>
    </r>
    <r>
      <rPr>
        <sz val="9"/>
        <rFont val="Verdana"/>
        <family val="2"/>
      </rPr>
      <t xml:space="preserve">                                                          </t>
    </r>
    <r>
      <rPr>
        <sz val="8"/>
        <rFont val="Verdana"/>
        <family val="2"/>
      </rPr>
      <t>(al 31 dicembre)</t>
    </r>
  </si>
  <si>
    <t>IUM - Indice di Utilizzo Medio</t>
  </si>
  <si>
    <t>G.L. NETTE</t>
  </si>
  <si>
    <t>(%)</t>
  </si>
  <si>
    <t>Variazioni      %</t>
  </si>
  <si>
    <t>ITA</t>
  </si>
  <si>
    <t>STR</t>
  </si>
  <si>
    <t>TOT</t>
  </si>
  <si>
    <t>Intera Regione</t>
  </si>
  <si>
    <t>2014</t>
  </si>
  <si>
    <t>2015</t>
  </si>
  <si>
    <t>2016</t>
  </si>
  <si>
    <t>CASE RELIGIOSE DI OSPITALITA'</t>
  </si>
  <si>
    <t>SERVIZIO TURISMO  -  STATISTICHE DEL TURISMO</t>
  </si>
  <si>
    <t>2017</t>
  </si>
  <si>
    <t>2018</t>
  </si>
  <si>
    <t>Regione Umbria</t>
  </si>
  <si>
    <t>2019</t>
  </si>
  <si>
    <t>2020</t>
  </si>
  <si>
    <t>N.Es.</t>
  </si>
  <si>
    <t>G.L.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</si>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</sst>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_ ;[Red]\-#,##0.0\ "/>
    <numFmt numFmtId="166" formatCode="#,##0.00_ ;[Red]\-#,##0.00\ "/>
  </numFmts>
  <fonts count="12" x14ac:knownFonts="1">
    <font>
      <sz val="10"/>
      <name val="Arial"/>
    </font>
    <font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9"/>
      <name val="Calibri"/>
      <family val="2"/>
    </font>
    <font>
      <i/>
      <sz val="12"/>
      <name val="Verdana"/>
      <family val="2"/>
    </font>
    <font>
      <sz val="18"/>
      <name val="Verdana"/>
      <family val="2"/>
    </font>
    <font>
      <sz val="11"/>
      <name val="Verdana"/>
      <family val="2"/>
    </font>
  </fonts>
  <fills count="10">
    <fill>
      <patternFill patternType="none"/>
    </fill>
    <fill>
      <patternFill patternType="gray125"/>
    </fill>
    <fill>
      <patternFill patternType="gray0625">
        <bgColor indexed="47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42"/>
      </patternFill>
    </fill>
    <fill>
      <patternFill patternType="solid">
        <fgColor indexed="47"/>
        <bgColor indexed="64"/>
      </patternFill>
    </fill>
    <fill>
      <patternFill patternType="gray0625">
        <bgColor indexed="27"/>
      </patternFill>
    </fill>
    <fill>
      <patternFill patternType="solid">
        <fgColor indexed="43"/>
        <bgColor indexed="64"/>
      </patternFill>
    </fill>
    <fill>
      <patternFill patternType="gray0625">
        <bgColor indexed="26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3" fillId="0" borderId="5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right" vertical="center"/>
    </xf>
    <xf numFmtId="164" fontId="3" fillId="0" borderId="16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4" fontId="3" fillId="0" borderId="19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/>
    </xf>
    <xf numFmtId="165" fontId="2" fillId="0" borderId="18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horizontal="right" vertical="center"/>
    </xf>
    <xf numFmtId="165" fontId="2" fillId="0" borderId="11" xfId="0" applyNumberFormat="1" applyFon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165" fontId="2" fillId="0" borderId="17" xfId="0" applyNumberFormat="1" applyFont="1" applyBorder="1" applyAlignment="1">
      <alignment horizontal="right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165" fontId="2" fillId="0" borderId="32" xfId="0" applyNumberFormat="1" applyFont="1" applyBorder="1" applyAlignment="1">
      <alignment horizontal="right" vertical="center"/>
    </xf>
    <xf numFmtId="0" fontId="1" fillId="0" borderId="0" xfId="0" applyFont="1"/>
    <xf numFmtId="165" fontId="3" fillId="0" borderId="3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4" fontId="3" fillId="0" borderId="0" xfId="0" applyNumberFormat="1" applyFont="1"/>
    <xf numFmtId="165" fontId="3" fillId="0" borderId="9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2"/>
  <sheetViews>
    <sheetView tabSelected="1" zoomScaleNormal="100" workbookViewId="0">
      <selection activeCell="A4" sqref="A4:AA4"/>
    </sheetView>
  </sheetViews>
  <sheetFormatPr defaultRowHeight="12.75" x14ac:dyDescent="0.2"/>
  <cols>
    <col min="1" max="1" width="7.140625" style="54" customWidth="1"/>
    <col min="2" max="2" width="7.140625" style="43" bestFit="1" customWidth="1"/>
    <col min="3" max="3" width="7.5703125" style="43" customWidth="1"/>
    <col min="4" max="4" width="10.42578125" style="43" customWidth="1"/>
    <col min="5" max="7" width="6.140625" style="43" customWidth="1"/>
    <col min="8" max="13" width="9.85546875" style="43" customWidth="1"/>
    <col min="14" max="19" width="6.85546875" style="43" customWidth="1"/>
    <col min="20" max="22" width="6.140625" style="43" customWidth="1"/>
    <col min="23" max="25" width="6.42578125" style="43" bestFit="1" customWidth="1"/>
    <col min="26" max="26" width="6" style="43" customWidth="1"/>
    <col min="27" max="27" width="6.85546875" style="43" customWidth="1"/>
    <col min="28" max="16384" width="9.140625" style="43"/>
  </cols>
  <sheetData>
    <row r="1" spans="1:27" ht="24" customHeight="1" x14ac:dyDescent="0.2">
      <c r="A1" s="55" t="s">
        <v>46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x14ac:dyDescent="0.2">
      <c r="A2" s="56" t="s">
        <v>43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27" ht="17.25" customHeight="1" x14ac:dyDescent="0.2">
      <c r="A3" s="58" t="s">
        <v>25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27" ht="23.25" customHeight="1" x14ac:dyDescent="0.2">
      <c r="A4" s="57" t="s">
        <v>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21.75" customHeight="1" x14ac:dyDescent="0.2">
      <c r="A5" s="87" t="s">
        <v>38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</row>
    <row r="6" spans="1:27" ht="24" customHeight="1" x14ac:dyDescent="0.2">
      <c r="A6" s="63" t="s">
        <v>19</v>
      </c>
      <c r="B6" s="81" t="s">
        <v>30</v>
      </c>
      <c r="C6" s="82"/>
      <c r="D6" s="82"/>
      <c r="E6" s="82"/>
      <c r="F6" s="82"/>
      <c r="G6" s="83"/>
      <c r="H6" s="90" t="s">
        <v>12</v>
      </c>
      <c r="I6" s="91"/>
      <c r="J6" s="91"/>
      <c r="K6" s="91"/>
      <c r="L6" s="91"/>
      <c r="M6" s="91"/>
      <c r="N6" s="91"/>
      <c r="O6" s="91"/>
      <c r="P6" s="91"/>
      <c r="Q6" s="91"/>
      <c r="R6" s="91"/>
      <c r="S6" s="92"/>
      <c r="T6" s="60" t="s">
        <v>17</v>
      </c>
      <c r="U6" s="61"/>
      <c r="V6" s="61"/>
      <c r="W6" s="61"/>
      <c r="X6" s="61"/>
      <c r="Y6" s="62"/>
      <c r="Z6" s="66" t="s">
        <v>31</v>
      </c>
      <c r="AA6" s="66"/>
    </row>
    <row r="7" spans="1:27" ht="19.5" customHeight="1" x14ac:dyDescent="0.2">
      <c r="A7" s="64"/>
      <c r="B7" s="84"/>
      <c r="C7" s="85"/>
      <c r="D7" s="85"/>
      <c r="E7" s="85"/>
      <c r="F7" s="85"/>
      <c r="G7" s="86"/>
      <c r="H7" s="88" t="s">
        <v>0</v>
      </c>
      <c r="I7" s="88"/>
      <c r="J7" s="88" t="s">
        <v>1</v>
      </c>
      <c r="K7" s="88"/>
      <c r="L7" s="88" t="s">
        <v>2</v>
      </c>
      <c r="M7" s="88"/>
      <c r="N7" s="93" t="s">
        <v>26</v>
      </c>
      <c r="O7" s="94"/>
      <c r="P7" s="94"/>
      <c r="Q7" s="94"/>
      <c r="R7" s="94"/>
      <c r="S7" s="95"/>
      <c r="T7" s="89" t="s">
        <v>18</v>
      </c>
      <c r="U7" s="89"/>
      <c r="V7" s="89"/>
      <c r="W7" s="75" t="s">
        <v>16</v>
      </c>
      <c r="X7" s="76"/>
      <c r="Y7" s="77"/>
      <c r="Z7" s="66"/>
      <c r="AA7" s="66"/>
    </row>
    <row r="8" spans="1:27" s="1" customFormat="1" ht="21.75" customHeight="1" x14ac:dyDescent="0.2">
      <c r="A8" s="64"/>
      <c r="B8" s="67" t="s">
        <v>5</v>
      </c>
      <c r="C8" s="69" t="s">
        <v>6</v>
      </c>
      <c r="D8" s="71" t="s">
        <v>32</v>
      </c>
      <c r="E8" s="97" t="s">
        <v>16</v>
      </c>
      <c r="F8" s="98"/>
      <c r="G8" s="99"/>
      <c r="H8" s="88"/>
      <c r="I8" s="88"/>
      <c r="J8" s="88"/>
      <c r="K8" s="88"/>
      <c r="L8" s="88"/>
      <c r="M8" s="88"/>
      <c r="N8" s="96" t="s">
        <v>7</v>
      </c>
      <c r="O8" s="96"/>
      <c r="P8" s="96" t="s">
        <v>8</v>
      </c>
      <c r="Q8" s="96"/>
      <c r="R8" s="96" t="s">
        <v>9</v>
      </c>
      <c r="S8" s="96"/>
      <c r="T8" s="89"/>
      <c r="U8" s="89"/>
      <c r="V8" s="89"/>
      <c r="W8" s="78"/>
      <c r="X8" s="79"/>
      <c r="Y8" s="80"/>
      <c r="Z8" s="73" t="s">
        <v>33</v>
      </c>
      <c r="AA8" s="59" t="s">
        <v>34</v>
      </c>
    </row>
    <row r="9" spans="1:27" s="1" customFormat="1" ht="12" x14ac:dyDescent="0.2">
      <c r="A9" s="65"/>
      <c r="B9" s="68"/>
      <c r="C9" s="70"/>
      <c r="D9" s="72"/>
      <c r="E9" s="29" t="s">
        <v>49</v>
      </c>
      <c r="F9" s="29" t="s">
        <v>6</v>
      </c>
      <c r="G9" s="29" t="s">
        <v>50</v>
      </c>
      <c r="H9" s="2" t="s">
        <v>3</v>
      </c>
      <c r="I9" s="2" t="s">
        <v>4</v>
      </c>
      <c r="J9" s="2" t="s">
        <v>3</v>
      </c>
      <c r="K9" s="2" t="s">
        <v>4</v>
      </c>
      <c r="L9" s="2" t="s">
        <v>3</v>
      </c>
      <c r="M9" s="2" t="s">
        <v>4</v>
      </c>
      <c r="N9" s="2" t="s">
        <v>27</v>
      </c>
      <c r="O9" s="2" t="s">
        <v>28</v>
      </c>
      <c r="P9" s="2" t="s">
        <v>27</v>
      </c>
      <c r="Q9" s="2" t="s">
        <v>28</v>
      </c>
      <c r="R9" s="2" t="s">
        <v>27</v>
      </c>
      <c r="S9" s="2" t="s">
        <v>28</v>
      </c>
      <c r="T9" s="3" t="s">
        <v>35</v>
      </c>
      <c r="U9" s="3" t="s">
        <v>36</v>
      </c>
      <c r="V9" s="3" t="s">
        <v>37</v>
      </c>
      <c r="W9" s="3" t="s">
        <v>35</v>
      </c>
      <c r="X9" s="3" t="s">
        <v>36</v>
      </c>
      <c r="Y9" s="3" t="s">
        <v>37</v>
      </c>
      <c r="Z9" s="74"/>
      <c r="AA9" s="59"/>
    </row>
    <row r="10" spans="1:27" s="47" customFormat="1" ht="21.75" customHeight="1" x14ac:dyDescent="0.15">
      <c r="A10" s="4" t="s">
        <v>15</v>
      </c>
      <c r="B10" s="5">
        <v>51</v>
      </c>
      <c r="C10" s="6">
        <v>2376</v>
      </c>
      <c r="D10" s="7">
        <v>606994</v>
      </c>
      <c r="E10" s="8"/>
      <c r="F10" s="8"/>
      <c r="G10" s="8"/>
      <c r="H10" s="5">
        <v>35080</v>
      </c>
      <c r="I10" s="7">
        <v>123869</v>
      </c>
      <c r="J10" s="5">
        <v>12813</v>
      </c>
      <c r="K10" s="7">
        <v>44213</v>
      </c>
      <c r="L10" s="9">
        <f>H10+J10</f>
        <v>47893</v>
      </c>
      <c r="M10" s="7">
        <f>I10+K10</f>
        <v>168082</v>
      </c>
      <c r="N10" s="10"/>
      <c r="O10" s="11"/>
      <c r="P10" s="10"/>
      <c r="Q10" s="11"/>
      <c r="R10" s="12"/>
      <c r="S10" s="11"/>
      <c r="T10" s="44">
        <f t="shared" ref="T10:T32" si="0">I10/H10</f>
        <v>3.5310433295324972</v>
      </c>
      <c r="U10" s="45">
        <f t="shared" ref="U10:U32" si="1">K10/J10</f>
        <v>3.4506360727386247</v>
      </c>
      <c r="V10" s="46">
        <f t="shared" ref="V10:V32" si="2">M10/L10</f>
        <v>3.5095316643350802</v>
      </c>
      <c r="W10" s="13"/>
      <c r="X10" s="14"/>
      <c r="Y10" s="15"/>
      <c r="Z10" s="16">
        <f t="shared" ref="Z10:Z32" si="3">(M10/D10)*100</f>
        <v>27.690883270674831</v>
      </c>
      <c r="AA10" s="11"/>
    </row>
    <row r="11" spans="1:27" s="47" customFormat="1" ht="21.75" customHeight="1" x14ac:dyDescent="0.15">
      <c r="A11" s="17">
        <v>2001</v>
      </c>
      <c r="B11" s="18">
        <v>52</v>
      </c>
      <c r="C11" s="19">
        <v>2438</v>
      </c>
      <c r="D11" s="20">
        <v>702503</v>
      </c>
      <c r="E11" s="30">
        <f>(B11-B10)*100/B10</f>
        <v>1.9607843137254901</v>
      </c>
      <c r="F11" s="30">
        <f>(C11-C10)*100/C10</f>
        <v>2.6094276094276094</v>
      </c>
      <c r="G11" s="30">
        <f>(D11-D10)*100/D10</f>
        <v>15.734751908585586</v>
      </c>
      <c r="H11" s="18">
        <v>41771</v>
      </c>
      <c r="I11" s="20">
        <v>130798</v>
      </c>
      <c r="J11" s="18">
        <v>13383</v>
      </c>
      <c r="K11" s="20">
        <v>59744</v>
      </c>
      <c r="L11" s="21">
        <f>H11+J11</f>
        <v>55154</v>
      </c>
      <c r="M11" s="20">
        <f>I11+K11</f>
        <v>190542</v>
      </c>
      <c r="N11" s="32">
        <f t="shared" ref="N11:S26" si="4">(H11-H10)*100/H10</f>
        <v>19.073546180159635</v>
      </c>
      <c r="O11" s="33">
        <f t="shared" si="4"/>
        <v>5.5938128183807088</v>
      </c>
      <c r="P11" s="32">
        <f t="shared" si="4"/>
        <v>4.4486068836338095</v>
      </c>
      <c r="Q11" s="33">
        <f t="shared" si="4"/>
        <v>35.127677379956118</v>
      </c>
      <c r="R11" s="32">
        <f>(L11-L10)*100/L10</f>
        <v>15.160879460463951</v>
      </c>
      <c r="S11" s="33">
        <f>(M11-M10)*100/M10</f>
        <v>13.36252543401435</v>
      </c>
      <c r="T11" s="48">
        <f t="shared" si="0"/>
        <v>3.1313111967633045</v>
      </c>
      <c r="U11" s="49">
        <f t="shared" si="1"/>
        <v>4.4641709631622204</v>
      </c>
      <c r="V11" s="50">
        <f t="shared" si="2"/>
        <v>3.4547267650578379</v>
      </c>
      <c r="W11" s="36">
        <f t="shared" ref="W11:Y26" si="5">(T11-T10)*100/T10</f>
        <v>-11.320510553522901</v>
      </c>
      <c r="X11" s="37">
        <f t="shared" si="5"/>
        <v>29.372407552071863</v>
      </c>
      <c r="Y11" s="38">
        <f t="shared" si="5"/>
        <v>-1.5616015046732938</v>
      </c>
      <c r="Z11" s="22">
        <f t="shared" si="3"/>
        <v>27.123300541065305</v>
      </c>
      <c r="AA11" s="33">
        <f t="shared" ref="AA11:AA32" si="6">(Z11-Z10)*100/Z10</f>
        <v>-2.0497097332052503</v>
      </c>
    </row>
    <row r="12" spans="1:27" s="47" customFormat="1" ht="21.75" customHeight="1" x14ac:dyDescent="0.15">
      <c r="A12" s="17">
        <v>2002</v>
      </c>
      <c r="B12" s="18">
        <v>52</v>
      </c>
      <c r="C12" s="19">
        <v>2438</v>
      </c>
      <c r="D12" s="20">
        <v>769065</v>
      </c>
      <c r="E12" s="30">
        <f t="shared" ref="E12:G27" si="7">(B12-B11)*100/B11</f>
        <v>0</v>
      </c>
      <c r="F12" s="30">
        <f t="shared" si="7"/>
        <v>0</v>
      </c>
      <c r="G12" s="30">
        <f t="shared" si="7"/>
        <v>9.4749773310576604</v>
      </c>
      <c r="H12" s="18">
        <v>46115</v>
      </c>
      <c r="I12" s="20">
        <v>150696</v>
      </c>
      <c r="J12" s="18">
        <v>13895</v>
      </c>
      <c r="K12" s="20">
        <v>60486</v>
      </c>
      <c r="L12" s="21">
        <f t="shared" ref="L12:M27" si="8">H12+J12</f>
        <v>60010</v>
      </c>
      <c r="M12" s="20">
        <f t="shared" si="8"/>
        <v>211182</v>
      </c>
      <c r="N12" s="32">
        <f t="shared" si="4"/>
        <v>10.399559503004477</v>
      </c>
      <c r="O12" s="33">
        <f t="shared" si="4"/>
        <v>15.212770837474579</v>
      </c>
      <c r="P12" s="32">
        <f t="shared" si="4"/>
        <v>3.8257490846596429</v>
      </c>
      <c r="Q12" s="33">
        <f t="shared" si="4"/>
        <v>1.2419657204070702</v>
      </c>
      <c r="R12" s="32">
        <f>(L12-L11)*100/L11</f>
        <v>8.8044384813431478</v>
      </c>
      <c r="S12" s="33">
        <f>(M12-M11)*100/M11</f>
        <v>10.83225745504928</v>
      </c>
      <c r="T12" s="48">
        <f t="shared" si="0"/>
        <v>3.2678304239401497</v>
      </c>
      <c r="U12" s="49">
        <f t="shared" si="1"/>
        <v>4.353076646275639</v>
      </c>
      <c r="V12" s="50">
        <f t="shared" si="2"/>
        <v>3.5191134810864857</v>
      </c>
      <c r="W12" s="36">
        <f t="shared" si="5"/>
        <v>4.3598102711081212</v>
      </c>
      <c r="X12" s="37">
        <f t="shared" si="5"/>
        <v>-2.4885766652603101</v>
      </c>
      <c r="Y12" s="38">
        <f t="shared" si="5"/>
        <v>1.8637281732342679</v>
      </c>
      <c r="Z12" s="22">
        <f t="shared" si="3"/>
        <v>27.459577538959646</v>
      </c>
      <c r="AA12" s="33">
        <f t="shared" si="6"/>
        <v>1.2398085453693588</v>
      </c>
    </row>
    <row r="13" spans="1:27" s="47" customFormat="1" ht="21.75" customHeight="1" x14ac:dyDescent="0.15">
      <c r="A13" s="17" t="s">
        <v>10</v>
      </c>
      <c r="B13" s="18">
        <v>52</v>
      </c>
      <c r="C13" s="19">
        <v>2456</v>
      </c>
      <c r="D13" s="20">
        <v>769378</v>
      </c>
      <c r="E13" s="30">
        <f t="shared" si="7"/>
        <v>0</v>
      </c>
      <c r="F13" s="30">
        <f t="shared" si="7"/>
        <v>0.73831009023789995</v>
      </c>
      <c r="G13" s="30">
        <f t="shared" si="7"/>
        <v>4.0698770585061078E-2</v>
      </c>
      <c r="H13" s="18">
        <v>45833</v>
      </c>
      <c r="I13" s="20">
        <v>152247</v>
      </c>
      <c r="J13" s="18">
        <v>14208</v>
      </c>
      <c r="K13" s="20">
        <v>64369</v>
      </c>
      <c r="L13" s="21">
        <f t="shared" si="8"/>
        <v>60041</v>
      </c>
      <c r="M13" s="20">
        <f t="shared" si="8"/>
        <v>216616</v>
      </c>
      <c r="N13" s="32">
        <f t="shared" si="4"/>
        <v>-0.61151469153203941</v>
      </c>
      <c r="O13" s="33">
        <f t="shared" si="4"/>
        <v>1.0292243987896161</v>
      </c>
      <c r="P13" s="32">
        <f t="shared" si="4"/>
        <v>2.2526088521050736</v>
      </c>
      <c r="Q13" s="33">
        <f t="shared" si="4"/>
        <v>6.419667361042225</v>
      </c>
      <c r="R13" s="32">
        <f t="shared" si="4"/>
        <v>5.1658056990501584E-2</v>
      </c>
      <c r="S13" s="33">
        <f t="shared" si="4"/>
        <v>2.5731359680275783</v>
      </c>
      <c r="T13" s="48">
        <f t="shared" si="0"/>
        <v>3.3217768856500776</v>
      </c>
      <c r="U13" s="49">
        <f t="shared" si="1"/>
        <v>4.530475788288288</v>
      </c>
      <c r="V13" s="50">
        <f t="shared" si="2"/>
        <v>3.6078013357539014</v>
      </c>
      <c r="W13" s="36">
        <f t="shared" si="5"/>
        <v>1.6508341838889717</v>
      </c>
      <c r="X13" s="37">
        <f t="shared" si="5"/>
        <v>4.0752588669539369</v>
      </c>
      <c r="Y13" s="38">
        <f t="shared" si="5"/>
        <v>2.5201760370635826</v>
      </c>
      <c r="Z13" s="22">
        <f t="shared" si="3"/>
        <v>28.15469119210583</v>
      </c>
      <c r="AA13" s="33">
        <f t="shared" si="6"/>
        <v>2.5314069459370097</v>
      </c>
    </row>
    <row r="14" spans="1:27" s="47" customFormat="1" ht="21.75" customHeight="1" x14ac:dyDescent="0.15">
      <c r="A14" s="17" t="s">
        <v>11</v>
      </c>
      <c r="B14" s="18">
        <v>55</v>
      </c>
      <c r="C14" s="19">
        <v>3101</v>
      </c>
      <c r="D14" s="20">
        <v>1038077</v>
      </c>
      <c r="E14" s="30">
        <f t="shared" si="7"/>
        <v>5.7692307692307692</v>
      </c>
      <c r="F14" s="30">
        <f t="shared" si="7"/>
        <v>26.262214983713356</v>
      </c>
      <c r="G14" s="30">
        <f t="shared" si="7"/>
        <v>34.924185510893217</v>
      </c>
      <c r="H14" s="18">
        <v>54235</v>
      </c>
      <c r="I14" s="20">
        <v>166218</v>
      </c>
      <c r="J14" s="18">
        <v>14422</v>
      </c>
      <c r="K14" s="20">
        <v>64447</v>
      </c>
      <c r="L14" s="21">
        <f t="shared" si="8"/>
        <v>68657</v>
      </c>
      <c r="M14" s="20">
        <f t="shared" si="8"/>
        <v>230665</v>
      </c>
      <c r="N14" s="32">
        <f t="shared" si="4"/>
        <v>18.331769685597713</v>
      </c>
      <c r="O14" s="33">
        <f t="shared" si="4"/>
        <v>9.1765354982364187</v>
      </c>
      <c r="P14" s="32">
        <f t="shared" si="4"/>
        <v>1.5061936936936937</v>
      </c>
      <c r="Q14" s="33">
        <f t="shared" si="4"/>
        <v>0.12117634264941199</v>
      </c>
      <c r="R14" s="32">
        <f t="shared" si="4"/>
        <v>14.350194034076715</v>
      </c>
      <c r="S14" s="33">
        <f t="shared" si="4"/>
        <v>6.4856704952542747</v>
      </c>
      <c r="T14" s="48">
        <f t="shared" si="0"/>
        <v>3.0647736701392092</v>
      </c>
      <c r="U14" s="49">
        <f t="shared" si="1"/>
        <v>4.4686589932048264</v>
      </c>
      <c r="V14" s="50">
        <f t="shared" si="2"/>
        <v>3.3596719926591607</v>
      </c>
      <c r="W14" s="36">
        <f t="shared" si="5"/>
        <v>-7.7369198581972913</v>
      </c>
      <c r="X14" s="37">
        <f t="shared" si="5"/>
        <v>-1.3644658524224744</v>
      </c>
      <c r="Y14" s="38">
        <f t="shared" si="5"/>
        <v>-6.8775777822281476</v>
      </c>
      <c r="Z14" s="22">
        <f t="shared" si="3"/>
        <v>22.220413321940473</v>
      </c>
      <c r="AA14" s="33">
        <f t="shared" si="6"/>
        <v>-21.077403512169376</v>
      </c>
    </row>
    <row r="15" spans="1:27" s="47" customFormat="1" ht="21.75" customHeight="1" x14ac:dyDescent="0.15">
      <c r="A15" s="17" t="s">
        <v>13</v>
      </c>
      <c r="B15" s="18">
        <v>53</v>
      </c>
      <c r="C15" s="19">
        <v>3005</v>
      </c>
      <c r="D15" s="20">
        <v>1011223</v>
      </c>
      <c r="E15" s="30">
        <f t="shared" si="7"/>
        <v>-3.6363636363636362</v>
      </c>
      <c r="F15" s="30">
        <f t="shared" si="7"/>
        <v>-3.0957755562721703</v>
      </c>
      <c r="G15" s="30">
        <f t="shared" si="7"/>
        <v>-2.5868986597333339</v>
      </c>
      <c r="H15" s="18">
        <v>56478</v>
      </c>
      <c r="I15" s="20">
        <v>176717</v>
      </c>
      <c r="J15" s="18">
        <v>16887</v>
      </c>
      <c r="K15" s="20">
        <v>74746</v>
      </c>
      <c r="L15" s="21">
        <f t="shared" si="8"/>
        <v>73365</v>
      </c>
      <c r="M15" s="20">
        <f t="shared" si="8"/>
        <v>251463</v>
      </c>
      <c r="N15" s="32">
        <f t="shared" si="4"/>
        <v>4.1357057250852769</v>
      </c>
      <c r="O15" s="33">
        <f t="shared" si="4"/>
        <v>6.3164037589190096</v>
      </c>
      <c r="P15" s="32">
        <f t="shared" si="4"/>
        <v>17.09194286506726</v>
      </c>
      <c r="Q15" s="33">
        <f t="shared" si="4"/>
        <v>15.980573184166834</v>
      </c>
      <c r="R15" s="32">
        <f t="shared" si="4"/>
        <v>6.8572760242946824</v>
      </c>
      <c r="S15" s="33">
        <f t="shared" si="4"/>
        <v>9.0165391368434751</v>
      </c>
      <c r="T15" s="48">
        <f t="shared" si="0"/>
        <v>3.1289528666029249</v>
      </c>
      <c r="U15" s="49">
        <f t="shared" si="1"/>
        <v>4.4262450405637477</v>
      </c>
      <c r="V15" s="50">
        <f t="shared" si="2"/>
        <v>3.4275608260069514</v>
      </c>
      <c r="W15" s="36">
        <f t="shared" si="5"/>
        <v>2.0940925292144184</v>
      </c>
      <c r="X15" s="37">
        <f t="shared" si="5"/>
        <v>-0.94914274518540398</v>
      </c>
      <c r="Y15" s="38">
        <f t="shared" si="5"/>
        <v>2.0206982555477717</v>
      </c>
      <c r="Z15" s="22">
        <f t="shared" si="3"/>
        <v>24.867215243324171</v>
      </c>
      <c r="AA15" s="33">
        <f t="shared" si="6"/>
        <v>11.911578254803395</v>
      </c>
    </row>
    <row r="16" spans="1:27" s="47" customFormat="1" ht="21.75" customHeight="1" x14ac:dyDescent="0.15">
      <c r="A16" s="17" t="s">
        <v>14</v>
      </c>
      <c r="B16" s="18">
        <v>53</v>
      </c>
      <c r="C16" s="19">
        <v>3023</v>
      </c>
      <c r="D16" s="20">
        <v>1013019</v>
      </c>
      <c r="E16" s="30">
        <f t="shared" si="7"/>
        <v>0</v>
      </c>
      <c r="F16" s="30">
        <f t="shared" si="7"/>
        <v>0.59900166389351084</v>
      </c>
      <c r="G16" s="30">
        <f t="shared" si="7"/>
        <v>0.17760671978386566</v>
      </c>
      <c r="H16" s="18">
        <v>58145</v>
      </c>
      <c r="I16" s="20">
        <v>179247</v>
      </c>
      <c r="J16" s="18">
        <v>14481</v>
      </c>
      <c r="K16" s="20">
        <v>63391</v>
      </c>
      <c r="L16" s="21">
        <f t="shared" si="8"/>
        <v>72626</v>
      </c>
      <c r="M16" s="20">
        <f t="shared" si="8"/>
        <v>242638</v>
      </c>
      <c r="N16" s="32">
        <f t="shared" si="4"/>
        <v>2.951591770246822</v>
      </c>
      <c r="O16" s="33">
        <f t="shared" si="4"/>
        <v>1.431667581500365</v>
      </c>
      <c r="P16" s="32">
        <f t="shared" si="4"/>
        <v>-14.247646118315865</v>
      </c>
      <c r="Q16" s="33">
        <f t="shared" si="4"/>
        <v>-15.191448371819227</v>
      </c>
      <c r="R16" s="32">
        <f t="shared" si="4"/>
        <v>-1.0072923055953111</v>
      </c>
      <c r="S16" s="33">
        <f t="shared" si="4"/>
        <v>-3.5094626247201379</v>
      </c>
      <c r="T16" s="48">
        <f t="shared" si="0"/>
        <v>3.0827586206896553</v>
      </c>
      <c r="U16" s="49">
        <f t="shared" si="1"/>
        <v>4.3775291761618673</v>
      </c>
      <c r="V16" s="50">
        <f t="shared" si="2"/>
        <v>3.3409247376972435</v>
      </c>
      <c r="W16" s="36">
        <f t="shared" si="5"/>
        <v>-1.4763484105601838</v>
      </c>
      <c r="X16" s="37">
        <f t="shared" si="5"/>
        <v>-1.1006138149928473</v>
      </c>
      <c r="Y16" s="38">
        <f t="shared" si="5"/>
        <v>-2.5276309512102069</v>
      </c>
      <c r="Z16" s="22">
        <f t="shared" si="3"/>
        <v>23.951969311533151</v>
      </c>
      <c r="AA16" s="33">
        <f t="shared" si="6"/>
        <v>-3.6805324715107615</v>
      </c>
    </row>
    <row r="17" spans="1:27" s="47" customFormat="1" ht="21.75" customHeight="1" x14ac:dyDescent="0.15">
      <c r="A17" s="17" t="s">
        <v>20</v>
      </c>
      <c r="B17" s="18">
        <v>53</v>
      </c>
      <c r="C17" s="19">
        <v>3036</v>
      </c>
      <c r="D17" s="20">
        <v>1011361</v>
      </c>
      <c r="E17" s="30">
        <f t="shared" si="7"/>
        <v>0</v>
      </c>
      <c r="F17" s="30">
        <f t="shared" si="7"/>
        <v>0.43003638769434338</v>
      </c>
      <c r="G17" s="30">
        <f t="shared" si="7"/>
        <v>-0.16366919080491085</v>
      </c>
      <c r="H17" s="18">
        <v>58016</v>
      </c>
      <c r="I17" s="20">
        <v>176967</v>
      </c>
      <c r="J17" s="18">
        <v>15682</v>
      </c>
      <c r="K17" s="20">
        <v>67373</v>
      </c>
      <c r="L17" s="21">
        <f t="shared" si="8"/>
        <v>73698</v>
      </c>
      <c r="M17" s="20">
        <f t="shared" si="8"/>
        <v>244340</v>
      </c>
      <c r="N17" s="32">
        <f t="shared" si="4"/>
        <v>-0.22185914524034742</v>
      </c>
      <c r="O17" s="33">
        <f t="shared" si="4"/>
        <v>-1.2719878156956601</v>
      </c>
      <c r="P17" s="32">
        <f t="shared" si="4"/>
        <v>8.293626130792072</v>
      </c>
      <c r="Q17" s="33">
        <f t="shared" si="4"/>
        <v>6.281648814500481</v>
      </c>
      <c r="R17" s="32">
        <f t="shared" si="4"/>
        <v>1.4760554071544625</v>
      </c>
      <c r="S17" s="33">
        <f t="shared" si="4"/>
        <v>0.70145649073929062</v>
      </c>
      <c r="T17" s="48">
        <f t="shared" si="0"/>
        <v>3.0503137065637067</v>
      </c>
      <c r="U17" s="49">
        <f t="shared" si="1"/>
        <v>4.2961994643540367</v>
      </c>
      <c r="V17" s="50">
        <f t="shared" si="2"/>
        <v>3.3154223995223751</v>
      </c>
      <c r="W17" s="36">
        <f t="shared" si="5"/>
        <v>-1.0524636573294299</v>
      </c>
      <c r="X17" s="37">
        <f t="shared" si="5"/>
        <v>-1.8578907994655327</v>
      </c>
      <c r="Y17" s="38">
        <f t="shared" si="5"/>
        <v>-0.76333171732704574</v>
      </c>
      <c r="Z17" s="22">
        <f t="shared" si="3"/>
        <v>24.159523651791993</v>
      </c>
      <c r="AA17" s="33">
        <f t="shared" si="6"/>
        <v>0.86654394701024329</v>
      </c>
    </row>
    <row r="18" spans="1:27" s="47" customFormat="1" ht="21.75" customHeight="1" x14ac:dyDescent="0.15">
      <c r="A18" s="17">
        <v>2008</v>
      </c>
      <c r="B18" s="18">
        <v>52</v>
      </c>
      <c r="C18" s="19">
        <v>3050</v>
      </c>
      <c r="D18" s="20">
        <v>1052322</v>
      </c>
      <c r="E18" s="30">
        <f t="shared" si="7"/>
        <v>-1.8867924528301887</v>
      </c>
      <c r="F18" s="30">
        <f t="shared" si="7"/>
        <v>0.46113306982872199</v>
      </c>
      <c r="G18" s="30">
        <f t="shared" si="7"/>
        <v>4.05008696202444</v>
      </c>
      <c r="H18" s="18">
        <v>54949</v>
      </c>
      <c r="I18" s="20">
        <v>175480</v>
      </c>
      <c r="J18" s="18">
        <v>14678</v>
      </c>
      <c r="K18" s="20">
        <v>62178</v>
      </c>
      <c r="L18" s="21">
        <f t="shared" si="8"/>
        <v>69627</v>
      </c>
      <c r="M18" s="20">
        <f t="shared" si="8"/>
        <v>237658</v>
      </c>
      <c r="N18" s="32">
        <f t="shared" si="4"/>
        <v>-5.2864726971869826</v>
      </c>
      <c r="O18" s="33">
        <f t="shared" si="4"/>
        <v>-0.84026965479439675</v>
      </c>
      <c r="P18" s="32">
        <f t="shared" si="4"/>
        <v>-6.402244611656676</v>
      </c>
      <c r="Q18" s="33">
        <f t="shared" si="4"/>
        <v>-7.7108040312884985</v>
      </c>
      <c r="R18" s="32">
        <f t="shared" si="4"/>
        <v>-5.5238948139705286</v>
      </c>
      <c r="S18" s="33">
        <f t="shared" si="4"/>
        <v>-2.7347139232217401</v>
      </c>
      <c r="T18" s="48">
        <f t="shared" si="0"/>
        <v>3.1935067062184936</v>
      </c>
      <c r="U18" s="49">
        <f t="shared" si="1"/>
        <v>4.2361357133124402</v>
      </c>
      <c r="V18" s="50">
        <f t="shared" si="2"/>
        <v>3.413302310885145</v>
      </c>
      <c r="W18" s="36">
        <f t="shared" si="5"/>
        <v>4.6943696101375503</v>
      </c>
      <c r="X18" s="37">
        <f t="shared" si="5"/>
        <v>-1.3980670948812068</v>
      </c>
      <c r="Y18" s="38">
        <f t="shared" si="5"/>
        <v>2.9522606644894087</v>
      </c>
      <c r="Z18" s="22">
        <f t="shared" si="3"/>
        <v>22.584151999102936</v>
      </c>
      <c r="AA18" s="33">
        <f t="shared" si="6"/>
        <v>-6.5207065975086245</v>
      </c>
    </row>
    <row r="19" spans="1:27" s="47" customFormat="1" ht="21.75" customHeight="1" x14ac:dyDescent="0.15">
      <c r="A19" s="17" t="s">
        <v>21</v>
      </c>
      <c r="B19" s="18">
        <v>49</v>
      </c>
      <c r="C19" s="19">
        <v>2959</v>
      </c>
      <c r="D19" s="20">
        <v>1000372</v>
      </c>
      <c r="E19" s="30">
        <f t="shared" si="7"/>
        <v>-5.7692307692307692</v>
      </c>
      <c r="F19" s="30">
        <f t="shared" si="7"/>
        <v>-2.9836065573770494</v>
      </c>
      <c r="G19" s="30">
        <f t="shared" si="7"/>
        <v>-4.9367018840240915</v>
      </c>
      <c r="H19" s="18">
        <v>50681</v>
      </c>
      <c r="I19" s="20">
        <v>159069</v>
      </c>
      <c r="J19" s="18">
        <v>13610</v>
      </c>
      <c r="K19" s="20">
        <v>60457</v>
      </c>
      <c r="L19" s="21">
        <f t="shared" si="8"/>
        <v>64291</v>
      </c>
      <c r="M19" s="20">
        <f t="shared" si="8"/>
        <v>219526</v>
      </c>
      <c r="N19" s="32">
        <f t="shared" si="4"/>
        <v>-7.7672023148737921</v>
      </c>
      <c r="O19" s="33">
        <f t="shared" si="4"/>
        <v>-9.3520629131524959</v>
      </c>
      <c r="P19" s="32">
        <f t="shared" si="4"/>
        <v>-7.2761956669846031</v>
      </c>
      <c r="Q19" s="33">
        <f t="shared" si="4"/>
        <v>-2.7678600147962302</v>
      </c>
      <c r="R19" s="32">
        <f t="shared" si="4"/>
        <v>-7.6636936820486303</v>
      </c>
      <c r="S19" s="33">
        <f t="shared" si="4"/>
        <v>-7.6294507233082829</v>
      </c>
      <c r="T19" s="48">
        <f t="shared" si="0"/>
        <v>3.1386318344152642</v>
      </c>
      <c r="U19" s="49">
        <f t="shared" si="1"/>
        <v>4.4421013960323288</v>
      </c>
      <c r="V19" s="50">
        <f t="shared" si="2"/>
        <v>3.414568135508858</v>
      </c>
      <c r="W19" s="36">
        <f t="shared" si="5"/>
        <v>-1.7183264934554685</v>
      </c>
      <c r="X19" s="37">
        <f t="shared" si="5"/>
        <v>4.862112468980226</v>
      </c>
      <c r="Y19" s="38">
        <f t="shared" si="5"/>
        <v>3.7085042824252061E-2</v>
      </c>
      <c r="Z19" s="22">
        <f t="shared" si="3"/>
        <v>21.944436669558925</v>
      </c>
      <c r="AA19" s="33">
        <f t="shared" si="6"/>
        <v>-2.8325851223876843</v>
      </c>
    </row>
    <row r="20" spans="1:27" s="47" customFormat="1" ht="21.75" customHeight="1" x14ac:dyDescent="0.15">
      <c r="A20" s="17" t="s">
        <v>22</v>
      </c>
      <c r="B20" s="18">
        <v>51</v>
      </c>
      <c r="C20" s="19">
        <v>3499</v>
      </c>
      <c r="D20" s="20">
        <v>1115937</v>
      </c>
      <c r="E20" s="30">
        <f t="shared" si="7"/>
        <v>4.0816326530612246</v>
      </c>
      <c r="F20" s="30">
        <f t="shared" si="7"/>
        <v>18.249408583981076</v>
      </c>
      <c r="G20" s="30">
        <f t="shared" si="7"/>
        <v>11.552202580640001</v>
      </c>
      <c r="H20" s="18">
        <v>52739</v>
      </c>
      <c r="I20" s="20">
        <v>167806</v>
      </c>
      <c r="J20" s="18">
        <v>14635</v>
      </c>
      <c r="K20" s="20">
        <v>64809</v>
      </c>
      <c r="L20" s="21">
        <f t="shared" si="8"/>
        <v>67374</v>
      </c>
      <c r="M20" s="20">
        <f t="shared" si="8"/>
        <v>232615</v>
      </c>
      <c r="N20" s="32">
        <f t="shared" si="4"/>
        <v>4.0606933564846788</v>
      </c>
      <c r="O20" s="33">
        <f t="shared" si="4"/>
        <v>5.4925849788456578</v>
      </c>
      <c r="P20" s="32">
        <f t="shared" si="4"/>
        <v>7.5312270389419549</v>
      </c>
      <c r="Q20" s="33">
        <f t="shared" si="4"/>
        <v>7.1985047223646559</v>
      </c>
      <c r="R20" s="32">
        <f t="shared" si="4"/>
        <v>4.7953834906907655</v>
      </c>
      <c r="S20" s="33">
        <f t="shared" si="4"/>
        <v>5.9623916984776288</v>
      </c>
      <c r="T20" s="48">
        <f t="shared" si="0"/>
        <v>3.1818199055727261</v>
      </c>
      <c r="U20" s="49">
        <f t="shared" si="1"/>
        <v>4.4283566791937137</v>
      </c>
      <c r="V20" s="50">
        <f t="shared" si="2"/>
        <v>3.4525929883931488</v>
      </c>
      <c r="W20" s="36">
        <f t="shared" si="5"/>
        <v>1.3760158386180386</v>
      </c>
      <c r="X20" s="37">
        <f t="shared" si="5"/>
        <v>-0.30941925033255319</v>
      </c>
      <c r="Y20" s="38">
        <f t="shared" si="5"/>
        <v>1.1136065052813517</v>
      </c>
      <c r="Z20" s="22">
        <f t="shared" si="3"/>
        <v>20.844814716242944</v>
      </c>
      <c r="AA20" s="33">
        <f t="shared" si="6"/>
        <v>-5.0109372588331915</v>
      </c>
    </row>
    <row r="21" spans="1:27" s="47" customFormat="1" ht="21.75" customHeight="1" x14ac:dyDescent="0.15">
      <c r="A21" s="17" t="s">
        <v>23</v>
      </c>
      <c r="B21" s="18">
        <v>51</v>
      </c>
      <c r="C21" s="19">
        <v>3477</v>
      </c>
      <c r="D21" s="20">
        <v>1193041</v>
      </c>
      <c r="E21" s="30">
        <f t="shared" si="7"/>
        <v>0</v>
      </c>
      <c r="F21" s="30">
        <f t="shared" si="7"/>
        <v>-0.6287510717347814</v>
      </c>
      <c r="G21" s="30">
        <f t="shared" si="7"/>
        <v>6.909350617463172</v>
      </c>
      <c r="H21" s="18">
        <v>56305</v>
      </c>
      <c r="I21" s="20">
        <v>179694</v>
      </c>
      <c r="J21" s="18">
        <v>15949</v>
      </c>
      <c r="K21" s="20">
        <v>64621</v>
      </c>
      <c r="L21" s="21">
        <f t="shared" si="8"/>
        <v>72254</v>
      </c>
      <c r="M21" s="20">
        <f t="shared" si="8"/>
        <v>244315</v>
      </c>
      <c r="N21" s="32">
        <f t="shared" si="4"/>
        <v>6.7615995752668807</v>
      </c>
      <c r="O21" s="33">
        <f t="shared" si="4"/>
        <v>7.0843712382155584</v>
      </c>
      <c r="P21" s="32">
        <f t="shared" si="4"/>
        <v>8.9784762555517599</v>
      </c>
      <c r="Q21" s="33">
        <f t="shared" si="4"/>
        <v>-0.29008316746130941</v>
      </c>
      <c r="R21" s="32">
        <f t="shared" si="4"/>
        <v>7.2431501766259982</v>
      </c>
      <c r="S21" s="33">
        <f t="shared" si="4"/>
        <v>5.0297702211809217</v>
      </c>
      <c r="T21" s="48">
        <f t="shared" si="0"/>
        <v>3.1914394813959683</v>
      </c>
      <c r="U21" s="49">
        <f t="shared" si="1"/>
        <v>4.0517273810270238</v>
      </c>
      <c r="V21" s="50">
        <f t="shared" si="2"/>
        <v>3.3813352893957429</v>
      </c>
      <c r="W21" s="36">
        <f t="shared" si="5"/>
        <v>0.30232936208596395</v>
      </c>
      <c r="X21" s="37">
        <f t="shared" si="5"/>
        <v>-8.5049449592950168</v>
      </c>
      <c r="Y21" s="38">
        <f t="shared" si="5"/>
        <v>-2.063889350321872</v>
      </c>
      <c r="Z21" s="22">
        <f t="shared" si="3"/>
        <v>20.478340643783408</v>
      </c>
      <c r="AA21" s="33">
        <f t="shared" si="6"/>
        <v>-1.7581066440181268</v>
      </c>
    </row>
    <row r="22" spans="1:27" s="47" customFormat="1" ht="21.75" customHeight="1" x14ac:dyDescent="0.15">
      <c r="A22" s="17" t="s">
        <v>24</v>
      </c>
      <c r="B22" s="18">
        <v>52</v>
      </c>
      <c r="C22" s="19">
        <v>3612</v>
      </c>
      <c r="D22" s="20">
        <v>1272536</v>
      </c>
      <c r="E22" s="30">
        <f t="shared" si="7"/>
        <v>1.9607843137254901</v>
      </c>
      <c r="F22" s="30">
        <f t="shared" si="7"/>
        <v>3.8826574633304571</v>
      </c>
      <c r="G22" s="30">
        <f t="shared" si="7"/>
        <v>6.6632244826456093</v>
      </c>
      <c r="H22" s="18">
        <v>60300</v>
      </c>
      <c r="I22" s="20">
        <v>183963</v>
      </c>
      <c r="J22" s="18">
        <v>20175</v>
      </c>
      <c r="K22" s="20">
        <v>76600</v>
      </c>
      <c r="L22" s="21">
        <f t="shared" si="8"/>
        <v>80475</v>
      </c>
      <c r="M22" s="20">
        <f t="shared" si="8"/>
        <v>260563</v>
      </c>
      <c r="N22" s="32">
        <f t="shared" si="4"/>
        <v>7.0952846106029659</v>
      </c>
      <c r="O22" s="33">
        <f t="shared" si="4"/>
        <v>2.375705365788507</v>
      </c>
      <c r="P22" s="32">
        <f t="shared" si="4"/>
        <v>26.496959056994168</v>
      </c>
      <c r="Q22" s="33">
        <f t="shared" si="4"/>
        <v>18.537317590257036</v>
      </c>
      <c r="R22" s="32">
        <f t="shared" si="4"/>
        <v>11.377916793533922</v>
      </c>
      <c r="S22" s="33">
        <f t="shared" si="4"/>
        <v>6.6504307963080453</v>
      </c>
      <c r="T22" s="48">
        <f t="shared" si="0"/>
        <v>3.0507960199004973</v>
      </c>
      <c r="U22" s="49">
        <f t="shared" si="1"/>
        <v>3.7967781908302354</v>
      </c>
      <c r="V22" s="50">
        <f t="shared" si="2"/>
        <v>3.2378129853991924</v>
      </c>
      <c r="W22" s="36">
        <f t="shared" si="5"/>
        <v>-4.4068973363064412</v>
      </c>
      <c r="X22" s="37">
        <f t="shared" si="5"/>
        <v>-6.2923579555385682</v>
      </c>
      <c r="Y22" s="38">
        <f t="shared" si="5"/>
        <v>-4.2445451785468604</v>
      </c>
      <c r="Z22" s="22">
        <f t="shared" si="3"/>
        <v>20.475884375766189</v>
      </c>
      <c r="AA22" s="33">
        <f t="shared" si="6"/>
        <v>-1.1994468008643025E-2</v>
      </c>
    </row>
    <row r="23" spans="1:27" s="47" customFormat="1" ht="21.75" customHeight="1" x14ac:dyDescent="0.15">
      <c r="A23" s="17" t="s">
        <v>29</v>
      </c>
      <c r="B23" s="18">
        <v>54</v>
      </c>
      <c r="C23" s="19">
        <v>3710</v>
      </c>
      <c r="D23" s="20">
        <v>1280344</v>
      </c>
      <c r="E23" s="30">
        <f t="shared" si="7"/>
        <v>3.8461538461538463</v>
      </c>
      <c r="F23" s="30">
        <f t="shared" si="7"/>
        <v>2.7131782945736433</v>
      </c>
      <c r="G23" s="30">
        <f t="shared" si="7"/>
        <v>0.61357792628263563</v>
      </c>
      <c r="H23" s="18">
        <v>65017</v>
      </c>
      <c r="I23" s="20">
        <v>204641</v>
      </c>
      <c r="J23" s="18">
        <v>19355</v>
      </c>
      <c r="K23" s="20">
        <v>75349</v>
      </c>
      <c r="L23" s="21">
        <f t="shared" si="8"/>
        <v>84372</v>
      </c>
      <c r="M23" s="20">
        <f t="shared" si="8"/>
        <v>279990</v>
      </c>
      <c r="N23" s="32">
        <f t="shared" si="4"/>
        <v>7.8225538971807627</v>
      </c>
      <c r="O23" s="33">
        <f t="shared" si="4"/>
        <v>11.240303756733692</v>
      </c>
      <c r="P23" s="32">
        <f t="shared" si="4"/>
        <v>-4.0644361833952916</v>
      </c>
      <c r="Q23" s="33">
        <f t="shared" si="4"/>
        <v>-1.633159268929504</v>
      </c>
      <c r="R23" s="32">
        <f t="shared" si="4"/>
        <v>4.8424976700838771</v>
      </c>
      <c r="S23" s="33">
        <f t="shared" si="4"/>
        <v>7.4557784489739527</v>
      </c>
      <c r="T23" s="48">
        <f t="shared" si="0"/>
        <v>3.1474998846455544</v>
      </c>
      <c r="U23" s="49">
        <f t="shared" si="1"/>
        <v>3.8929992250064585</v>
      </c>
      <c r="V23" s="50">
        <f t="shared" si="2"/>
        <v>3.3185179917508179</v>
      </c>
      <c r="W23" s="36">
        <f t="shared" si="5"/>
        <v>3.1697912320015131</v>
      </c>
      <c r="X23" s="37">
        <f t="shared" si="5"/>
        <v>2.5342811547066586</v>
      </c>
      <c r="Y23" s="38">
        <f t="shared" si="5"/>
        <v>2.4925777589861413</v>
      </c>
      <c r="Z23" s="22">
        <f t="shared" si="3"/>
        <v>21.86834163318608</v>
      </c>
      <c r="AA23" s="33">
        <f t="shared" si="6"/>
        <v>6.8004743134216268</v>
      </c>
    </row>
    <row r="24" spans="1:27" s="47" customFormat="1" ht="21.75" customHeight="1" x14ac:dyDescent="0.15">
      <c r="A24" s="17" t="s">
        <v>39</v>
      </c>
      <c r="B24" s="18">
        <v>55</v>
      </c>
      <c r="C24" s="19">
        <v>3746</v>
      </c>
      <c r="D24" s="20">
        <v>1293410</v>
      </c>
      <c r="E24" s="30">
        <f t="shared" si="7"/>
        <v>1.8518518518518519</v>
      </c>
      <c r="F24" s="30">
        <f t="shared" si="7"/>
        <v>0.9703504043126685</v>
      </c>
      <c r="G24" s="30">
        <f t="shared" si="7"/>
        <v>1.0205069887467744</v>
      </c>
      <c r="H24" s="18">
        <v>70653</v>
      </c>
      <c r="I24" s="20">
        <v>207838</v>
      </c>
      <c r="J24" s="18">
        <v>22974</v>
      </c>
      <c r="K24" s="20">
        <v>94764</v>
      </c>
      <c r="L24" s="21">
        <f t="shared" si="8"/>
        <v>93627</v>
      </c>
      <c r="M24" s="20">
        <f t="shared" si="8"/>
        <v>302602</v>
      </c>
      <c r="N24" s="32">
        <f t="shared" si="4"/>
        <v>8.6685020840703206</v>
      </c>
      <c r="O24" s="33">
        <f t="shared" si="4"/>
        <v>1.5622480343626155</v>
      </c>
      <c r="P24" s="32">
        <f t="shared" si="4"/>
        <v>18.698010849909583</v>
      </c>
      <c r="Q24" s="33">
        <f t="shared" si="4"/>
        <v>25.766765318716903</v>
      </c>
      <c r="R24" s="32">
        <f t="shared" si="4"/>
        <v>10.969278907694497</v>
      </c>
      <c r="S24" s="33">
        <f t="shared" si="4"/>
        <v>8.0760027143826569</v>
      </c>
      <c r="T24" s="48">
        <f t="shared" si="0"/>
        <v>2.9416726819809491</v>
      </c>
      <c r="U24" s="49">
        <f t="shared" si="1"/>
        <v>4.1248367720031336</v>
      </c>
      <c r="V24" s="50">
        <f t="shared" si="2"/>
        <v>3.2319950441646106</v>
      </c>
      <c r="W24" s="36">
        <f t="shared" si="5"/>
        <v>-6.5393871392558882</v>
      </c>
      <c r="X24" s="37">
        <f t="shared" si="5"/>
        <v>5.9552425674138307</v>
      </c>
      <c r="Y24" s="38">
        <f t="shared" si="5"/>
        <v>-2.6072767362203932</v>
      </c>
      <c r="Z24" s="22">
        <f t="shared" si="3"/>
        <v>23.395674998646989</v>
      </c>
      <c r="AA24" s="33">
        <f t="shared" si="6"/>
        <v>6.9842212595724167</v>
      </c>
    </row>
    <row r="25" spans="1:27" s="47" customFormat="1" ht="21.75" customHeight="1" x14ac:dyDescent="0.15">
      <c r="A25" s="17" t="s">
        <v>40</v>
      </c>
      <c r="B25" s="18">
        <v>57</v>
      </c>
      <c r="C25" s="19">
        <v>3837</v>
      </c>
      <c r="D25" s="20">
        <v>1291120</v>
      </c>
      <c r="E25" s="30">
        <f t="shared" si="7"/>
        <v>3.6363636363636362</v>
      </c>
      <c r="F25" s="30">
        <f t="shared" si="7"/>
        <v>2.429257875066738</v>
      </c>
      <c r="G25" s="30">
        <f t="shared" si="7"/>
        <v>-0.17705136035750457</v>
      </c>
      <c r="H25" s="18">
        <v>75121</v>
      </c>
      <c r="I25" s="20">
        <v>207969</v>
      </c>
      <c r="J25" s="18">
        <v>26594</v>
      </c>
      <c r="K25" s="20">
        <v>100403</v>
      </c>
      <c r="L25" s="21">
        <f t="shared" si="8"/>
        <v>101715</v>
      </c>
      <c r="M25" s="20">
        <f t="shared" si="8"/>
        <v>308372</v>
      </c>
      <c r="N25" s="32">
        <f t="shared" si="4"/>
        <v>6.3238645209686783</v>
      </c>
      <c r="O25" s="33">
        <f t="shared" si="4"/>
        <v>6.3029859794647758E-2</v>
      </c>
      <c r="P25" s="32">
        <f t="shared" si="4"/>
        <v>15.756942630800035</v>
      </c>
      <c r="Q25" s="33">
        <f t="shared" si="4"/>
        <v>5.9505719471529277</v>
      </c>
      <c r="R25" s="32">
        <f t="shared" si="4"/>
        <v>8.6385337562882505</v>
      </c>
      <c r="S25" s="33">
        <f t="shared" si="4"/>
        <v>1.9067950641436606</v>
      </c>
      <c r="T25" s="48">
        <f t="shared" si="0"/>
        <v>2.7684535615873056</v>
      </c>
      <c r="U25" s="49">
        <f t="shared" si="1"/>
        <v>3.7754004662705873</v>
      </c>
      <c r="V25" s="50">
        <f t="shared" si="2"/>
        <v>3.0317259008012583</v>
      </c>
      <c r="W25" s="36">
        <f t="shared" si="5"/>
        <v>-5.8884566408318468</v>
      </c>
      <c r="X25" s="37">
        <f t="shared" si="5"/>
        <v>-8.4715183908441158</v>
      </c>
      <c r="Y25" s="38">
        <f t="shared" si="5"/>
        <v>-6.1964557688582982</v>
      </c>
      <c r="Z25" s="22">
        <f t="shared" si="3"/>
        <v>23.884069644959418</v>
      </c>
      <c r="AA25" s="33">
        <f t="shared" si="6"/>
        <v>2.0875424468012724</v>
      </c>
    </row>
    <row r="26" spans="1:27" s="47" customFormat="1" ht="21.75" customHeight="1" x14ac:dyDescent="0.15">
      <c r="A26" s="17" t="s">
        <v>41</v>
      </c>
      <c r="B26" s="18">
        <v>55</v>
      </c>
      <c r="C26" s="19">
        <v>3387</v>
      </c>
      <c r="D26" s="20">
        <v>1232515</v>
      </c>
      <c r="E26" s="30">
        <f t="shared" si="7"/>
        <v>-3.5087719298245612</v>
      </c>
      <c r="F26" s="30">
        <f t="shared" si="7"/>
        <v>-11.727912431587178</v>
      </c>
      <c r="G26" s="30">
        <f t="shared" si="7"/>
        <v>-4.5390823471094865</v>
      </c>
      <c r="H26" s="18">
        <v>72318</v>
      </c>
      <c r="I26" s="20">
        <v>199673</v>
      </c>
      <c r="J26" s="18">
        <v>27580</v>
      </c>
      <c r="K26" s="20">
        <v>107312</v>
      </c>
      <c r="L26" s="21">
        <f t="shared" si="8"/>
        <v>99898</v>
      </c>
      <c r="M26" s="20">
        <f t="shared" si="8"/>
        <v>306985</v>
      </c>
      <c r="N26" s="32">
        <f t="shared" si="4"/>
        <v>-3.7313134809174531</v>
      </c>
      <c r="O26" s="33">
        <f t="shared" si="4"/>
        <v>-3.9890560612398964</v>
      </c>
      <c r="P26" s="32">
        <f t="shared" si="4"/>
        <v>3.7076032187711512</v>
      </c>
      <c r="Q26" s="33">
        <f t="shared" si="4"/>
        <v>6.8812684879933865</v>
      </c>
      <c r="R26" s="32">
        <f t="shared" si="4"/>
        <v>-1.7863638598043554</v>
      </c>
      <c r="S26" s="33">
        <f t="shared" si="4"/>
        <v>-0.44978143281491184</v>
      </c>
      <c r="T26" s="48">
        <f t="shared" si="0"/>
        <v>2.7610415111037363</v>
      </c>
      <c r="U26" s="49">
        <f t="shared" si="1"/>
        <v>3.8909354604786075</v>
      </c>
      <c r="V26" s="50">
        <f t="shared" si="2"/>
        <v>3.0729844441330156</v>
      </c>
      <c r="W26" s="36">
        <f t="shared" si="5"/>
        <v>-0.2677325199314366</v>
      </c>
      <c r="X26" s="37">
        <f t="shared" si="5"/>
        <v>3.0602050097786799</v>
      </c>
      <c r="Y26" s="38">
        <f t="shared" si="5"/>
        <v>1.3608929263972418</v>
      </c>
      <c r="Z26" s="22">
        <f t="shared" si="3"/>
        <v>24.907201940747171</v>
      </c>
      <c r="AA26" s="33">
        <f t="shared" si="6"/>
        <v>4.2837435621181061</v>
      </c>
    </row>
    <row r="27" spans="1:27" s="47" customFormat="1" ht="21.75" customHeight="1" x14ac:dyDescent="0.15">
      <c r="A27" s="17" t="s">
        <v>44</v>
      </c>
      <c r="B27" s="18">
        <v>54</v>
      </c>
      <c r="C27" s="19">
        <v>3260</v>
      </c>
      <c r="D27" s="20">
        <v>1143644</v>
      </c>
      <c r="E27" s="30">
        <f t="shared" si="7"/>
        <v>-1.8181818181818181</v>
      </c>
      <c r="F27" s="30">
        <f t="shared" si="7"/>
        <v>-3.7496309418364335</v>
      </c>
      <c r="G27" s="30">
        <f t="shared" si="7"/>
        <v>-7.2105410481819696</v>
      </c>
      <c r="H27" s="18">
        <v>55303</v>
      </c>
      <c r="I27" s="20">
        <v>158705</v>
      </c>
      <c r="J27" s="18">
        <v>19819</v>
      </c>
      <c r="K27" s="20">
        <v>87420</v>
      </c>
      <c r="L27" s="21">
        <f t="shared" si="8"/>
        <v>75122</v>
      </c>
      <c r="M27" s="20">
        <f t="shared" si="8"/>
        <v>246125</v>
      </c>
      <c r="N27" s="32">
        <f t="shared" ref="N27:S32" si="9">(H27-H26)*100/H26</f>
        <v>-23.528028983102409</v>
      </c>
      <c r="O27" s="33">
        <f t="shared" si="9"/>
        <v>-20.517546188017409</v>
      </c>
      <c r="P27" s="32">
        <f t="shared" si="9"/>
        <v>-28.139956490210299</v>
      </c>
      <c r="Q27" s="33">
        <f t="shared" si="9"/>
        <v>-18.536603548531385</v>
      </c>
      <c r="R27" s="32">
        <f t="shared" si="9"/>
        <v>-24.801297323269736</v>
      </c>
      <c r="S27" s="33">
        <f t="shared" si="9"/>
        <v>-19.825072886297377</v>
      </c>
      <c r="T27" s="48">
        <f t="shared" si="0"/>
        <v>2.8697358190333255</v>
      </c>
      <c r="U27" s="49">
        <f t="shared" si="1"/>
        <v>4.4109188152782686</v>
      </c>
      <c r="V27" s="50">
        <f t="shared" si="2"/>
        <v>3.2763371582226246</v>
      </c>
      <c r="W27" s="36">
        <f t="shared" ref="W27:Y32" si="10">(T27-T26)*100/T26</f>
        <v>3.936714007828817</v>
      </c>
      <c r="X27" s="37">
        <f t="shared" si="10"/>
        <v>13.3639676134772</v>
      </c>
      <c r="Y27" s="38">
        <f t="shared" si="10"/>
        <v>6.6174338915985338</v>
      </c>
      <c r="Z27" s="22">
        <f t="shared" si="3"/>
        <v>21.521120208736285</v>
      </c>
      <c r="AA27" s="33">
        <f t="shared" si="6"/>
        <v>-13.594789732167364</v>
      </c>
    </row>
    <row r="28" spans="1:27" s="47" customFormat="1" ht="21.75" customHeight="1" x14ac:dyDescent="0.15">
      <c r="A28" s="17" t="s">
        <v>45</v>
      </c>
      <c r="B28" s="18">
        <v>54</v>
      </c>
      <c r="C28" s="19">
        <v>3298</v>
      </c>
      <c r="D28" s="20">
        <v>1139557</v>
      </c>
      <c r="E28" s="30">
        <f t="shared" ref="E28:G32" si="11">(B28-B27)*100/B27</f>
        <v>0</v>
      </c>
      <c r="F28" s="30">
        <f t="shared" si="11"/>
        <v>1.165644171779141</v>
      </c>
      <c r="G28" s="30">
        <f t="shared" si="11"/>
        <v>-0.35736645319697391</v>
      </c>
      <c r="H28" s="18">
        <v>66480</v>
      </c>
      <c r="I28" s="20">
        <v>184402</v>
      </c>
      <c r="J28" s="18">
        <v>24095</v>
      </c>
      <c r="K28" s="20">
        <v>95462</v>
      </c>
      <c r="L28" s="21">
        <f t="shared" ref="L28:M32" si="12">H28+J28</f>
        <v>90575</v>
      </c>
      <c r="M28" s="20">
        <f t="shared" si="12"/>
        <v>279864</v>
      </c>
      <c r="N28" s="32">
        <f t="shared" si="9"/>
        <v>20.210476827658535</v>
      </c>
      <c r="O28" s="33">
        <f t="shared" si="9"/>
        <v>16.19167638070634</v>
      </c>
      <c r="P28" s="32">
        <f t="shared" si="9"/>
        <v>21.575256067410059</v>
      </c>
      <c r="Q28" s="33">
        <f t="shared" si="9"/>
        <v>9.1992679020819033</v>
      </c>
      <c r="R28" s="32">
        <f t="shared" si="9"/>
        <v>20.570538590559355</v>
      </c>
      <c r="S28" s="33">
        <f t="shared" si="9"/>
        <v>13.708075165058405</v>
      </c>
      <c r="T28" s="48">
        <f t="shared" si="0"/>
        <v>2.7737966305655837</v>
      </c>
      <c r="U28" s="49">
        <f t="shared" si="1"/>
        <v>3.9619008092965347</v>
      </c>
      <c r="V28" s="50">
        <f t="shared" si="2"/>
        <v>3.0898592326800993</v>
      </c>
      <c r="W28" s="36">
        <f t="shared" si="10"/>
        <v>-3.343136599244843</v>
      </c>
      <c r="X28" s="37">
        <f t="shared" si="10"/>
        <v>-10.179693274481794</v>
      </c>
      <c r="Y28" s="38">
        <f t="shared" si="10"/>
        <v>-5.6916585973003899</v>
      </c>
      <c r="Z28" s="22">
        <f t="shared" si="3"/>
        <v>24.559017232134945</v>
      </c>
      <c r="AA28" s="33">
        <f t="shared" si="6"/>
        <v>14.115887063190399</v>
      </c>
    </row>
    <row r="29" spans="1:27" s="47" customFormat="1" ht="21.75" customHeight="1" x14ac:dyDescent="0.15">
      <c r="A29" s="17" t="s">
        <v>47</v>
      </c>
      <c r="B29" s="18">
        <v>55</v>
      </c>
      <c r="C29" s="19">
        <v>3340</v>
      </c>
      <c r="D29" s="20">
        <v>1152791</v>
      </c>
      <c r="E29" s="30">
        <f t="shared" si="11"/>
        <v>1.8518518518518519</v>
      </c>
      <c r="F29" s="30">
        <f t="shared" si="11"/>
        <v>1.2734990903577925</v>
      </c>
      <c r="G29" s="30">
        <f t="shared" si="11"/>
        <v>1.1613284811553963</v>
      </c>
      <c r="H29" s="18">
        <v>69493</v>
      </c>
      <c r="I29" s="20">
        <v>185924</v>
      </c>
      <c r="J29" s="18">
        <v>22215</v>
      </c>
      <c r="K29" s="20">
        <v>95701</v>
      </c>
      <c r="L29" s="21">
        <f t="shared" si="12"/>
        <v>91708</v>
      </c>
      <c r="M29" s="20">
        <f t="shared" si="12"/>
        <v>281625</v>
      </c>
      <c r="N29" s="32">
        <f t="shared" si="9"/>
        <v>4.5321901323706379</v>
      </c>
      <c r="O29" s="33">
        <f t="shared" si="9"/>
        <v>0.82537065758505868</v>
      </c>
      <c r="P29" s="32">
        <f t="shared" si="9"/>
        <v>-7.8024486407968459</v>
      </c>
      <c r="Q29" s="33">
        <f t="shared" si="9"/>
        <v>0.25036140034778237</v>
      </c>
      <c r="R29" s="32">
        <f t="shared" si="9"/>
        <v>1.2508970466464255</v>
      </c>
      <c r="S29" s="33">
        <f t="shared" si="9"/>
        <v>0.62923419946831316</v>
      </c>
      <c r="T29" s="48">
        <f t="shared" si="0"/>
        <v>2.6754349358928238</v>
      </c>
      <c r="U29" s="49">
        <f t="shared" si="1"/>
        <v>4.3079450821516989</v>
      </c>
      <c r="V29" s="50">
        <f t="shared" si="2"/>
        <v>3.070888035940158</v>
      </c>
      <c r="W29" s="36">
        <f t="shared" si="10"/>
        <v>-3.5461033295978774</v>
      </c>
      <c r="X29" s="37">
        <f t="shared" si="10"/>
        <v>8.7342992546198293</v>
      </c>
      <c r="Y29" s="38">
        <f t="shared" si="10"/>
        <v>-0.61398255749942221</v>
      </c>
      <c r="Z29" s="22">
        <f t="shared" si="3"/>
        <v>24.429840274603116</v>
      </c>
      <c r="AA29" s="33">
        <f t="shared" si="6"/>
        <v>-0.52598585811000553</v>
      </c>
    </row>
    <row r="30" spans="1:27" s="47" customFormat="1" ht="21.75" customHeight="1" x14ac:dyDescent="0.15">
      <c r="A30" s="17" t="s">
        <v>48</v>
      </c>
      <c r="B30" s="18">
        <v>55</v>
      </c>
      <c r="C30" s="19">
        <v>3320</v>
      </c>
      <c r="D30" s="20">
        <v>985282</v>
      </c>
      <c r="E30" s="30">
        <f t="shared" si="11"/>
        <v>0</v>
      </c>
      <c r="F30" s="30">
        <f t="shared" si="11"/>
        <v>-0.59880239520958078</v>
      </c>
      <c r="G30" s="30">
        <f t="shared" si="11"/>
        <v>-14.530734539044806</v>
      </c>
      <c r="H30" s="18">
        <v>22930</v>
      </c>
      <c r="I30" s="20">
        <v>62465</v>
      </c>
      <c r="J30" s="18">
        <v>2635</v>
      </c>
      <c r="K30" s="20">
        <v>10032</v>
      </c>
      <c r="L30" s="21">
        <f t="shared" si="12"/>
        <v>25565</v>
      </c>
      <c r="M30" s="20">
        <f t="shared" si="12"/>
        <v>72497</v>
      </c>
      <c r="N30" s="32">
        <f t="shared" si="9"/>
        <v>-67.003870893471287</v>
      </c>
      <c r="O30" s="33">
        <f t="shared" si="9"/>
        <v>-66.402938835222997</v>
      </c>
      <c r="P30" s="32">
        <f t="shared" si="9"/>
        <v>-88.138645059644389</v>
      </c>
      <c r="Q30" s="33">
        <f t="shared" si="9"/>
        <v>-89.517350915873394</v>
      </c>
      <c r="R30" s="32">
        <f t="shared" si="9"/>
        <v>-72.12347886771056</v>
      </c>
      <c r="S30" s="33">
        <f t="shared" si="9"/>
        <v>-74.257612072791829</v>
      </c>
      <c r="T30" s="48">
        <f t="shared" si="0"/>
        <v>2.7241604884430877</v>
      </c>
      <c r="U30" s="49">
        <f t="shared" si="1"/>
        <v>3.8072106261859582</v>
      </c>
      <c r="V30" s="50">
        <f t="shared" si="2"/>
        <v>2.8357911206727948</v>
      </c>
      <c r="W30" s="36">
        <f t="shared" si="10"/>
        <v>1.8212198658459848</v>
      </c>
      <c r="X30" s="37">
        <f t="shared" si="10"/>
        <v>-11.623510662666986</v>
      </c>
      <c r="Y30" s="38">
        <f t="shared" si="10"/>
        <v>-7.6556654790374941</v>
      </c>
      <c r="Z30" s="22">
        <f t="shared" si="3"/>
        <v>7.3579949699679892</v>
      </c>
      <c r="AA30" s="33">
        <f t="shared" si="6"/>
        <v>-69.881117161387067</v>
      </c>
    </row>
    <row r="31" spans="1:27" s="47" customFormat="1" ht="21.75" customHeight="1" x14ac:dyDescent="0.15">
      <c r="A31" s="17" t="s">
        <v>51</v>
      </c>
      <c r="B31" s="18">
        <v>54</v>
      </c>
      <c r="C31" s="19">
        <v>3287</v>
      </c>
      <c r="D31" s="20">
        <v>1130750</v>
      </c>
      <c r="E31" s="30">
        <f t="shared" si="11"/>
        <v>-1.8181818181818181</v>
      </c>
      <c r="F31" s="30">
        <f t="shared" si="11"/>
        <v>-0.99397590361445787</v>
      </c>
      <c r="G31" s="30">
        <f t="shared" si="11"/>
        <v>14.76409799427981</v>
      </c>
      <c r="H31" s="18">
        <v>42713</v>
      </c>
      <c r="I31" s="20">
        <v>113496</v>
      </c>
      <c r="J31" s="18">
        <v>5440</v>
      </c>
      <c r="K31" s="20">
        <v>20864</v>
      </c>
      <c r="L31" s="21">
        <f t="shared" si="12"/>
        <v>48153</v>
      </c>
      <c r="M31" s="20">
        <f t="shared" si="12"/>
        <v>134360</v>
      </c>
      <c r="N31" s="32">
        <f t="shared" si="9"/>
        <v>86.27562145660707</v>
      </c>
      <c r="O31" s="33">
        <f t="shared" si="9"/>
        <v>81.695349395661566</v>
      </c>
      <c r="P31" s="32">
        <f t="shared" si="9"/>
        <v>106.45161290322581</v>
      </c>
      <c r="Q31" s="33">
        <f t="shared" si="9"/>
        <v>107.97448165869218</v>
      </c>
      <c r="R31" s="32">
        <f t="shared" si="9"/>
        <v>88.355173088206527</v>
      </c>
      <c r="S31" s="33">
        <f t="shared" si="9"/>
        <v>85.33180683338621</v>
      </c>
      <c r="T31" s="48">
        <f t="shared" si="0"/>
        <v>2.6571769718820968</v>
      </c>
      <c r="U31" s="49">
        <f t="shared" si="1"/>
        <v>3.835294117647059</v>
      </c>
      <c r="V31" s="50">
        <f t="shared" si="2"/>
        <v>2.7902726725229998</v>
      </c>
      <c r="W31" s="36">
        <f t="shared" si="10"/>
        <v>-2.4588682217938382</v>
      </c>
      <c r="X31" s="37">
        <f t="shared" si="10"/>
        <v>0.73763955342903276</v>
      </c>
      <c r="Y31" s="38">
        <f t="shared" si="10"/>
        <v>-1.6051410774921848</v>
      </c>
      <c r="Z31" s="22">
        <f t="shared" si="3"/>
        <v>11.882378952022995</v>
      </c>
      <c r="AA31" s="33">
        <f t="shared" si="6"/>
        <v>61.489359540492984</v>
      </c>
    </row>
    <row r="32" spans="1:27" s="47" customFormat="1" ht="21.75" customHeight="1" x14ac:dyDescent="0.15">
      <c r="A32" s="23" t="s">
        <v>52</v>
      </c>
      <c r="B32" s="24">
        <v>52</v>
      </c>
      <c r="C32" s="25">
        <v>3233</v>
      </c>
      <c r="D32" s="26">
        <v>1107395</v>
      </c>
      <c r="E32" s="31">
        <f t="shared" si="11"/>
        <v>-3.7037037037037037</v>
      </c>
      <c r="F32" s="31">
        <f t="shared" si="11"/>
        <v>-1.6428354122299968</v>
      </c>
      <c r="G32" s="42">
        <f t="shared" si="11"/>
        <v>-2.0654432898518684</v>
      </c>
      <c r="H32" s="24">
        <v>57167</v>
      </c>
      <c r="I32" s="26">
        <v>149636</v>
      </c>
      <c r="J32" s="24">
        <v>15014</v>
      </c>
      <c r="K32" s="26">
        <v>52772</v>
      </c>
      <c r="L32" s="27">
        <f t="shared" si="12"/>
        <v>72181</v>
      </c>
      <c r="M32" s="26">
        <f t="shared" si="12"/>
        <v>202408</v>
      </c>
      <c r="N32" s="34">
        <f t="shared" si="9"/>
        <v>33.839814576358485</v>
      </c>
      <c r="O32" s="35">
        <f t="shared" si="9"/>
        <v>31.842531895397194</v>
      </c>
      <c r="P32" s="34">
        <f t="shared" si="9"/>
        <v>175.99264705882354</v>
      </c>
      <c r="Q32" s="35">
        <f t="shared" si="9"/>
        <v>152.93328220858896</v>
      </c>
      <c r="R32" s="34">
        <f t="shared" si="9"/>
        <v>49.899279380308599</v>
      </c>
      <c r="S32" s="35">
        <f t="shared" si="9"/>
        <v>50.646025602857996</v>
      </c>
      <c r="T32" s="51">
        <f t="shared" si="0"/>
        <v>2.6175240960694106</v>
      </c>
      <c r="U32" s="52">
        <f t="shared" si="1"/>
        <v>3.5148528040495539</v>
      </c>
      <c r="V32" s="53">
        <f t="shared" si="2"/>
        <v>2.8041728432690043</v>
      </c>
      <c r="W32" s="39">
        <f t="shared" si="10"/>
        <v>-1.4922933712089099</v>
      </c>
      <c r="X32" s="40">
        <f t="shared" si="10"/>
        <v>-8.3550649250883229</v>
      </c>
      <c r="Y32" s="41">
        <f t="shared" si="10"/>
        <v>0.4981653184968392</v>
      </c>
      <c r="Z32" s="28">
        <f t="shared" si="3"/>
        <v>18.277850270228779</v>
      </c>
      <c r="AA32" s="35">
        <f t="shared" si="6"/>
        <v>53.823155649458101</v>
      </c>
    </row>
  </sheetData>
  <mergeCells count="25">
    <mergeCell ref="E8:G8"/>
    <mergeCell ref="J7:K8"/>
    <mergeCell ref="T7:V8"/>
    <mergeCell ref="L7:M8"/>
    <mergeCell ref="H6:S6"/>
    <mergeCell ref="N7:S7"/>
    <mergeCell ref="N8:O8"/>
    <mergeCell ref="P8:Q8"/>
    <mergeCell ref="R8:S8"/>
    <mergeCell ref="A1:AA1"/>
    <mergeCell ref="A2:AA2"/>
    <mergeCell ref="A4:AA4"/>
    <mergeCell ref="A3:AA3"/>
    <mergeCell ref="AA8:AA9"/>
    <mergeCell ref="T6:Y6"/>
    <mergeCell ref="A6:A9"/>
    <mergeCell ref="Z6:AA7"/>
    <mergeCell ref="B8:B9"/>
    <mergeCell ref="C8:C9"/>
    <mergeCell ref="D8:D9"/>
    <mergeCell ref="Z8:Z9"/>
    <mergeCell ref="W7:Y8"/>
    <mergeCell ref="B6:G7"/>
    <mergeCell ref="A5:AA5"/>
    <mergeCell ref="H7:I8"/>
  </mergeCells>
  <phoneticPr fontId="0" type="noConversion"/>
  <printOptions horizontalCentered="1"/>
  <pageMargins left="0.39370078740157483" right="0.39370078740157483" top="0.39370078740157483" bottom="0.39370078740157483" header="0" footer="0.39370078740157483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Case Religiose</vt:lpstr>
      <vt:lpstr>'Case Religiose'!Titoli_stampa</vt:lpstr>
    </vt:vector>
  </TitlesOfParts>
  <Company>Servizio Turismo - statistica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Agriturismo in Umbria</dc:title>
  <dc:subject>Consistenza e Movimento turistico</dc:subject>
  <dc:creator>Serenella Petini</dc:creator>
  <dc:description>Soltanto riepilogo annuale (o periodico fino al completamento dell'anno in corso)</dc:description>
  <cp:lastModifiedBy>Serenella Petini</cp:lastModifiedBy>
  <cp:lastPrinted>2021-02-26T21:49:26Z</cp:lastPrinted>
  <dcterms:created xsi:type="dcterms:W3CDTF">1998-12-02T12:24:42Z</dcterms:created>
  <dcterms:modified xsi:type="dcterms:W3CDTF">2023-03-17T09:36:08Z</dcterms:modified>
</cp:coreProperties>
</file>