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sregumb\Turismo\Serena\Analisi Trend\__Trend Tipologie\Trend 2000-2022\"/>
    </mc:Choice>
  </mc:AlternateContent>
  <xr:revisionPtr revIDLastSave="0" documentId="13_ncr:1_{366E73F1-E683-47AA-9420-077A5C376C9A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locazioni turistiche" sheetId="1" r:id="rId1"/>
  </sheets>
  <definedNames>
    <definedName name="_xlnm.Print_Titles" localSheetId="0">'locazioni turistiche'!$1:$9</definedName>
  </definedNames>
  <calcPr calcId="191029"/>
</workbook>
</file>

<file path=xl/calcChain.xml><?xml version="1.0" encoding="utf-8"?>
<calcChain xmlns="http://schemas.openxmlformats.org/spreadsheetml/2006/main">
  <c r="E12" i="1" l="1"/>
  <c r="F12" i="1"/>
  <c r="G12" i="1"/>
  <c r="E13" i="1"/>
  <c r="F13" i="1"/>
  <c r="G13" i="1"/>
  <c r="E14" i="1"/>
  <c r="F14" i="1"/>
  <c r="G14" i="1"/>
  <c r="E15" i="1"/>
  <c r="F15" i="1"/>
  <c r="G15" i="1"/>
  <c r="L12" i="1"/>
  <c r="R13" i="1" s="1"/>
  <c r="M12" i="1"/>
  <c r="S13" i="1" s="1"/>
  <c r="L13" i="1"/>
  <c r="M13" i="1"/>
  <c r="V13" i="1" s="1"/>
  <c r="L14" i="1"/>
  <c r="R15" i="1" s="1"/>
  <c r="M14" i="1"/>
  <c r="S14" i="1" s="1"/>
  <c r="L15" i="1"/>
  <c r="M15" i="1"/>
  <c r="N12" i="1"/>
  <c r="O12" i="1"/>
  <c r="P12" i="1"/>
  <c r="Q12" i="1"/>
  <c r="R12" i="1"/>
  <c r="S12" i="1"/>
  <c r="T12" i="1"/>
  <c r="W12" i="1" s="1"/>
  <c r="U12" i="1"/>
  <c r="X12" i="1" s="1"/>
  <c r="Z12" i="1"/>
  <c r="AA12" i="1" s="1"/>
  <c r="N13" i="1"/>
  <c r="O13" i="1"/>
  <c r="P13" i="1"/>
  <c r="Q13" i="1"/>
  <c r="T13" i="1"/>
  <c r="W13" i="1" s="1"/>
  <c r="U13" i="1"/>
  <c r="X13" i="1"/>
  <c r="Z13" i="1"/>
  <c r="N14" i="1"/>
  <c r="O14" i="1"/>
  <c r="P14" i="1"/>
  <c r="Q14" i="1"/>
  <c r="R14" i="1"/>
  <c r="T14" i="1"/>
  <c r="W14" i="1" s="1"/>
  <c r="U14" i="1"/>
  <c r="X14" i="1" s="1"/>
  <c r="V14" i="1"/>
  <c r="N15" i="1"/>
  <c r="O15" i="1"/>
  <c r="P15" i="1"/>
  <c r="Q15" i="1"/>
  <c r="T15" i="1"/>
  <c r="W15" i="1" s="1"/>
  <c r="U15" i="1"/>
  <c r="V15" i="1"/>
  <c r="X15" i="1"/>
  <c r="Z15" i="1"/>
  <c r="Y13" i="1" l="1"/>
  <c r="Y14" i="1"/>
  <c r="S15" i="1"/>
  <c r="V12" i="1"/>
  <c r="Y12" i="1" s="1"/>
  <c r="Y15" i="1"/>
  <c r="Z14" i="1"/>
  <c r="AA14" i="1" s="1"/>
  <c r="AA13" i="1"/>
  <c r="AA15" i="1" l="1"/>
  <c r="G11" i="1" l="1"/>
  <c r="N11" i="1"/>
  <c r="U11" i="1" l="1"/>
  <c r="Q11" i="1"/>
  <c r="P11" i="1"/>
  <c r="E11" i="1" l="1"/>
  <c r="O11" i="1"/>
  <c r="F11" i="1"/>
  <c r="T10" i="1"/>
  <c r="M10" i="1"/>
  <c r="Z10" i="1" s="1"/>
  <c r="L11" i="1"/>
  <c r="T11" i="1"/>
  <c r="M11" i="1"/>
  <c r="U10" i="1"/>
  <c r="L10" i="1"/>
  <c r="W11" i="1" l="1"/>
  <c r="X11" i="1"/>
  <c r="R11" i="1"/>
  <c r="S11" i="1"/>
  <c r="Z11" i="1"/>
  <c r="V11" i="1"/>
  <c r="V10" i="1"/>
  <c r="AA11" i="1" l="1"/>
  <c r="Y11" i="1"/>
</calcChain>
</file>

<file path=xl/sharedStrings.xml><?xml version="1.0" encoding="utf-8"?>
<sst xmlns="http://schemas.openxmlformats.org/spreadsheetml/2006/main" count="50" uniqueCount="37">
  <si>
    <t>ITALIANI</t>
  </si>
  <si>
    <t>STRANIERI</t>
  </si>
  <si>
    <t>TOTALE</t>
  </si>
  <si>
    <t>Arrivi</t>
  </si>
  <si>
    <t>Presenze</t>
  </si>
  <si>
    <t>Esercizi</t>
  </si>
  <si>
    <t>Letti</t>
  </si>
  <si>
    <t>Italiani</t>
  </si>
  <si>
    <t>Stranieri</t>
  </si>
  <si>
    <t>Totale</t>
  </si>
  <si>
    <t>MOVIMENTO TURISTICO</t>
  </si>
  <si>
    <t>IUM - Indice di Utilizzo Medio</t>
  </si>
  <si>
    <t>(giorni)</t>
  </si>
  <si>
    <t>TREND ANNUALE E ANALISI DELLA RICETTIVITA'   E  DEL   MOVIMENTO   TURISTICO</t>
  </si>
  <si>
    <t>Intera Regione</t>
  </si>
  <si>
    <t>ANNO</t>
  </si>
  <si>
    <r>
      <t>CONSISTENZA RICETTIVA</t>
    </r>
    <r>
      <rPr>
        <sz val="9"/>
        <rFont val="Verdana"/>
        <family val="2"/>
      </rPr>
      <t xml:space="preserve">                                                          </t>
    </r>
    <r>
      <rPr>
        <sz val="8"/>
        <rFont val="Verdana"/>
        <family val="2"/>
      </rPr>
      <t>(al 31 dicembre)</t>
    </r>
  </si>
  <si>
    <t>PERMANENZA MEDIA</t>
  </si>
  <si>
    <r>
      <t>VARIAZIONI %</t>
    </r>
    <r>
      <rPr>
        <sz val="8"/>
        <rFont val="Verdana"/>
        <family val="2"/>
      </rPr>
      <t xml:space="preserve"> </t>
    </r>
  </si>
  <si>
    <t>VARIAZIONI %</t>
  </si>
  <si>
    <t>(%)</t>
  </si>
  <si>
    <t>Variazioni      %</t>
  </si>
  <si>
    <t>G.L. NETTE</t>
  </si>
  <si>
    <t>Arr</t>
  </si>
  <si>
    <t>Pre</t>
  </si>
  <si>
    <t>ITA</t>
  </si>
  <si>
    <t>STR</t>
  </si>
  <si>
    <t>TOT</t>
  </si>
  <si>
    <t>SERVIZIO TURISMO - STATISTICHE DEL TURISMO</t>
  </si>
  <si>
    <t>2017</t>
  </si>
  <si>
    <t>2018</t>
  </si>
  <si>
    <t>LOCAZIONI TURISTICHE</t>
  </si>
  <si>
    <r>
      <t xml:space="preserve">NB: </t>
    </r>
    <r>
      <rPr>
        <sz val="8"/>
        <rFont val="Verdana"/>
        <family val="2"/>
      </rPr>
      <t>La disciplina delle Locazioni turistiche, compresa la rilevazione a fini ISTAT, è stata introdotta dalla LR n. 8/2017. Il censimento delle Locazioni turistiche è iniziato a partire dal mese di novembre 2017.</t>
    </r>
  </si>
  <si>
    <t>2019</t>
  </si>
  <si>
    <t>2020</t>
  </si>
  <si>
    <t>Regione Umbria</t>
  </si>
  <si>
    <t>N. 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</si>
</sst>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_ ;[Red]\-#,##0.0\ "/>
    <numFmt numFmtId="166" formatCode="#,##0.00_ ;[Red]\-#,##0.00\ "/>
  </numFmts>
  <fonts count="12" x14ac:knownFonts="1">
    <font>
      <sz val="10"/>
      <name val="Arial"/>
    </font>
    <font>
      <sz val="10"/>
      <name val="Verdana"/>
      <family val="2"/>
    </font>
    <font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9"/>
      <name val="Calibri"/>
      <family val="2"/>
    </font>
    <font>
      <sz val="18"/>
      <name val="Verdana"/>
      <family val="2"/>
    </font>
    <font>
      <i/>
      <sz val="12"/>
      <name val="Verdana"/>
      <family val="2"/>
    </font>
    <font>
      <b/>
      <sz val="14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26"/>
      </patternFill>
    </fill>
    <fill>
      <patternFill patternType="gray0625">
        <bgColor indexed="27"/>
      </patternFill>
    </fill>
    <fill>
      <patternFill patternType="solid">
        <fgColor indexed="42"/>
        <bgColor indexed="64"/>
      </patternFill>
    </fill>
    <fill>
      <patternFill patternType="gray0625">
        <bgColor indexed="42"/>
      </patternFill>
    </fill>
    <fill>
      <patternFill patternType="gray0625">
        <bgColor indexed="47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7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4" fontId="4" fillId="0" borderId="0" xfId="0" applyNumberFormat="1" applyFont="1"/>
    <xf numFmtId="165" fontId="3" fillId="0" borderId="8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right" vertical="center"/>
    </xf>
    <xf numFmtId="49" fontId="7" fillId="0" borderId="22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right" vertical="center"/>
    </xf>
    <xf numFmtId="164" fontId="4" fillId="0" borderId="24" xfId="0" applyNumberFormat="1" applyFont="1" applyBorder="1" applyAlignment="1">
      <alignment horizontal="right" vertical="center"/>
    </xf>
    <xf numFmtId="164" fontId="4" fillId="0" borderId="25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right" vertical="center"/>
    </xf>
    <xf numFmtId="166" fontId="4" fillId="0" borderId="11" xfId="0" applyNumberFormat="1" applyFont="1" applyBorder="1" applyAlignment="1">
      <alignment horizontal="right" vertical="center"/>
    </xf>
    <xf numFmtId="166" fontId="4" fillId="0" borderId="25" xfId="0" applyNumberFormat="1" applyFont="1" applyBorder="1" applyAlignment="1">
      <alignment horizontal="right" vertical="center"/>
    </xf>
    <xf numFmtId="165" fontId="4" fillId="0" borderId="10" xfId="0" applyNumberFormat="1" applyFont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166" fontId="4" fillId="0" borderId="23" xfId="0" applyNumberFormat="1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right" vertical="center"/>
    </xf>
    <xf numFmtId="164" fontId="4" fillId="0" borderId="26" xfId="0" applyNumberFormat="1" applyFont="1" applyBorder="1" applyAlignment="1">
      <alignment horizontal="right" vertical="center"/>
    </xf>
    <xf numFmtId="165" fontId="3" fillId="0" borderId="26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23"/>
  <sheetViews>
    <sheetView tabSelected="1" workbookViewId="0">
      <selection activeCell="A4" sqref="A4:AA4"/>
    </sheetView>
  </sheetViews>
  <sheetFormatPr defaultRowHeight="12.75" x14ac:dyDescent="0.2"/>
  <cols>
    <col min="1" max="1" width="7.85546875" style="7" customWidth="1"/>
    <col min="2" max="2" width="7.5703125" style="6" customWidth="1"/>
    <col min="3" max="3" width="7" style="6" customWidth="1"/>
    <col min="4" max="4" width="10.42578125" style="6" customWidth="1"/>
    <col min="5" max="5" width="7.140625" style="6" bestFit="1" customWidth="1"/>
    <col min="6" max="6" width="6.7109375" style="6" bestFit="1" customWidth="1"/>
    <col min="7" max="7" width="8.42578125" style="6" bestFit="1" customWidth="1"/>
    <col min="8" max="13" width="9.140625" style="6"/>
    <col min="14" max="15" width="8.42578125" style="6" bestFit="1" customWidth="1"/>
    <col min="16" max="17" width="9.5703125" style="6" bestFit="1" customWidth="1"/>
    <col min="18" max="19" width="8.42578125" style="6" bestFit="1" customWidth="1"/>
    <col min="20" max="22" width="5.140625" style="6" bestFit="1" customWidth="1"/>
    <col min="23" max="23" width="6.42578125" style="6" bestFit="1" customWidth="1"/>
    <col min="24" max="25" width="5.5703125" style="6" bestFit="1" customWidth="1"/>
    <col min="26" max="26" width="6.28515625" style="6" customWidth="1"/>
    <col min="27" max="27" width="6.7109375" style="6" customWidth="1"/>
    <col min="28" max="16384" width="9.140625" style="6"/>
  </cols>
  <sheetData>
    <row r="1" spans="1:27" s="1" customFormat="1" ht="24" customHeight="1" x14ac:dyDescent="0.2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</row>
    <row r="2" spans="1:27" s="1" customFormat="1" x14ac:dyDescent="0.2">
      <c r="A2" s="68" t="s">
        <v>28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</row>
    <row r="3" spans="1:27" s="1" customFormat="1" ht="17.25" customHeight="1" x14ac:dyDescent="0.2">
      <c r="A3" s="69" t="s">
        <v>13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s="1" customFormat="1" ht="23.25" customHeight="1" x14ac:dyDescent="0.2">
      <c r="A4" s="70" t="s">
        <v>31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</row>
    <row r="5" spans="1:27" s="1" customFormat="1" ht="22.5" customHeight="1" x14ac:dyDescent="0.2">
      <c r="A5" s="63" t="s">
        <v>14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 spans="1:27" s="1" customFormat="1" ht="24" customHeight="1" x14ac:dyDescent="0.2">
      <c r="A6" s="64" t="s">
        <v>15</v>
      </c>
      <c r="B6" s="80" t="s">
        <v>16</v>
      </c>
      <c r="C6" s="81"/>
      <c r="D6" s="81"/>
      <c r="E6" s="81"/>
      <c r="F6" s="81"/>
      <c r="G6" s="82"/>
      <c r="H6" s="41" t="s">
        <v>10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3"/>
      <c r="T6" s="71" t="s">
        <v>17</v>
      </c>
      <c r="U6" s="72"/>
      <c r="V6" s="72"/>
      <c r="W6" s="72"/>
      <c r="X6" s="72"/>
      <c r="Y6" s="73"/>
      <c r="Z6" s="46" t="s">
        <v>11</v>
      </c>
      <c r="AA6" s="46"/>
    </row>
    <row r="7" spans="1:27" s="1" customFormat="1" ht="19.5" customHeight="1" x14ac:dyDescent="0.2">
      <c r="A7" s="65"/>
      <c r="B7" s="83"/>
      <c r="C7" s="84"/>
      <c r="D7" s="84"/>
      <c r="E7" s="84"/>
      <c r="F7" s="84"/>
      <c r="G7" s="85"/>
      <c r="H7" s="49" t="s">
        <v>0</v>
      </c>
      <c r="I7" s="49"/>
      <c r="J7" s="49" t="s">
        <v>1</v>
      </c>
      <c r="K7" s="49"/>
      <c r="L7" s="49" t="s">
        <v>2</v>
      </c>
      <c r="M7" s="49"/>
      <c r="N7" s="50" t="s">
        <v>18</v>
      </c>
      <c r="O7" s="51"/>
      <c r="P7" s="51"/>
      <c r="Q7" s="51"/>
      <c r="R7" s="51"/>
      <c r="S7" s="52"/>
      <c r="T7" s="53" t="s">
        <v>12</v>
      </c>
      <c r="U7" s="53"/>
      <c r="V7" s="53"/>
      <c r="W7" s="54" t="s">
        <v>19</v>
      </c>
      <c r="X7" s="55"/>
      <c r="Y7" s="56"/>
      <c r="Z7" s="46"/>
      <c r="AA7" s="46"/>
    </row>
    <row r="8" spans="1:27" s="4" customFormat="1" ht="18.75" customHeight="1" x14ac:dyDescent="0.2">
      <c r="A8" s="65"/>
      <c r="B8" s="76" t="s">
        <v>5</v>
      </c>
      <c r="C8" s="78" t="s">
        <v>6</v>
      </c>
      <c r="D8" s="74" t="s">
        <v>22</v>
      </c>
      <c r="E8" s="60" t="s">
        <v>19</v>
      </c>
      <c r="F8" s="61"/>
      <c r="G8" s="62"/>
      <c r="H8" s="49"/>
      <c r="I8" s="49"/>
      <c r="J8" s="49"/>
      <c r="K8" s="49"/>
      <c r="L8" s="49"/>
      <c r="M8" s="49"/>
      <c r="N8" s="45" t="s">
        <v>7</v>
      </c>
      <c r="O8" s="45"/>
      <c r="P8" s="45" t="s">
        <v>8</v>
      </c>
      <c r="Q8" s="45"/>
      <c r="R8" s="45" t="s">
        <v>9</v>
      </c>
      <c r="S8" s="45"/>
      <c r="T8" s="53"/>
      <c r="U8" s="53"/>
      <c r="V8" s="53"/>
      <c r="W8" s="57"/>
      <c r="X8" s="58"/>
      <c r="Y8" s="59"/>
      <c r="Z8" s="47" t="s">
        <v>20</v>
      </c>
      <c r="AA8" s="44" t="s">
        <v>21</v>
      </c>
    </row>
    <row r="9" spans="1:27" s="4" customFormat="1" ht="12.75" customHeight="1" x14ac:dyDescent="0.2">
      <c r="A9" s="66"/>
      <c r="B9" s="77"/>
      <c r="C9" s="79"/>
      <c r="D9" s="75"/>
      <c r="E9" s="2" t="s">
        <v>36</v>
      </c>
      <c r="F9" s="2" t="s">
        <v>6</v>
      </c>
      <c r="G9" s="2"/>
      <c r="H9" s="3" t="s">
        <v>3</v>
      </c>
      <c r="I9" s="3" t="s">
        <v>4</v>
      </c>
      <c r="J9" s="3" t="s">
        <v>3</v>
      </c>
      <c r="K9" s="3" t="s">
        <v>4</v>
      </c>
      <c r="L9" s="3" t="s">
        <v>3</v>
      </c>
      <c r="M9" s="3" t="s">
        <v>4</v>
      </c>
      <c r="N9" s="3" t="s">
        <v>23</v>
      </c>
      <c r="O9" s="3" t="s">
        <v>24</v>
      </c>
      <c r="P9" s="3" t="s">
        <v>23</v>
      </c>
      <c r="Q9" s="3" t="s">
        <v>24</v>
      </c>
      <c r="R9" s="3" t="s">
        <v>23</v>
      </c>
      <c r="S9" s="3" t="s">
        <v>24</v>
      </c>
      <c r="T9" s="8" t="s">
        <v>25</v>
      </c>
      <c r="U9" s="8" t="s">
        <v>26</v>
      </c>
      <c r="V9" s="8" t="s">
        <v>27</v>
      </c>
      <c r="W9" s="8" t="s">
        <v>25</v>
      </c>
      <c r="X9" s="8" t="s">
        <v>26</v>
      </c>
      <c r="Y9" s="8" t="s">
        <v>27</v>
      </c>
      <c r="Z9" s="48"/>
      <c r="AA9" s="44"/>
    </row>
    <row r="10" spans="1:27" s="16" customFormat="1" ht="21.75" customHeight="1" x14ac:dyDescent="0.15">
      <c r="A10" s="19" t="s">
        <v>29</v>
      </c>
      <c r="B10" s="9">
        <v>92</v>
      </c>
      <c r="C10" s="20">
        <v>455</v>
      </c>
      <c r="D10" s="10">
        <v>13781</v>
      </c>
      <c r="E10" s="21"/>
      <c r="F10" s="21"/>
      <c r="G10" s="21"/>
      <c r="H10" s="9">
        <v>528</v>
      </c>
      <c r="I10" s="10">
        <v>1148</v>
      </c>
      <c r="J10" s="9">
        <v>109</v>
      </c>
      <c r="K10" s="10">
        <v>287</v>
      </c>
      <c r="L10" s="22">
        <f t="shared" ref="L10:M11" si="0">H10+J10</f>
        <v>637</v>
      </c>
      <c r="M10" s="10">
        <f t="shared" si="0"/>
        <v>1435</v>
      </c>
      <c r="N10" s="23"/>
      <c r="O10" s="24"/>
      <c r="P10" s="23"/>
      <c r="Q10" s="24"/>
      <c r="R10" s="25"/>
      <c r="S10" s="24"/>
      <c r="T10" s="26">
        <f>I10/H10</f>
        <v>2.1742424242424243</v>
      </c>
      <c r="U10" s="27">
        <f>K10/J10</f>
        <v>2.6330275229357798</v>
      </c>
      <c r="V10" s="28">
        <f>M10/L10</f>
        <v>2.2527472527472527</v>
      </c>
      <c r="W10" s="29"/>
      <c r="X10" s="30"/>
      <c r="Y10" s="31"/>
      <c r="Z10" s="32">
        <f>(M10/D10)*100</f>
        <v>10.412887308613309</v>
      </c>
      <c r="AA10" s="24"/>
    </row>
    <row r="11" spans="1:27" s="16" customFormat="1" ht="21.75" customHeight="1" x14ac:dyDescent="0.15">
      <c r="A11" s="5" t="s">
        <v>30</v>
      </c>
      <c r="B11" s="11">
        <v>758</v>
      </c>
      <c r="C11" s="33">
        <v>4329</v>
      </c>
      <c r="D11" s="12">
        <v>939207</v>
      </c>
      <c r="E11" s="18">
        <f t="shared" ref="E11:G13" si="1">(B11-B10)*100/B10</f>
        <v>723.91304347826087</v>
      </c>
      <c r="F11" s="18">
        <f t="shared" si="1"/>
        <v>851.42857142857144</v>
      </c>
      <c r="G11" s="18">
        <f>(D11-D10)*100/D10</f>
        <v>6715.231115303679</v>
      </c>
      <c r="H11" s="11">
        <v>23363</v>
      </c>
      <c r="I11" s="12">
        <v>58191</v>
      </c>
      <c r="J11" s="11">
        <v>17987</v>
      </c>
      <c r="K11" s="12">
        <v>86158</v>
      </c>
      <c r="L11" s="34">
        <f t="shared" si="0"/>
        <v>41350</v>
      </c>
      <c r="M11" s="12">
        <f t="shared" si="0"/>
        <v>144349</v>
      </c>
      <c r="N11" s="35">
        <f>(H11-H10)*100/H10</f>
        <v>4324.810606060606</v>
      </c>
      <c r="O11" s="17">
        <f t="shared" ref="O11" si="2">(I11-I10)*100/I10</f>
        <v>4968.9024390243903</v>
      </c>
      <c r="P11" s="35">
        <f t="shared" ref="P11" si="3">(J11-J10)*100/J10</f>
        <v>16401.83486238532</v>
      </c>
      <c r="Q11" s="17">
        <f t="shared" ref="Q11" si="4">(K11-K10)*100/K10</f>
        <v>29920.20905923345</v>
      </c>
      <c r="R11" s="35">
        <f t="shared" ref="R11" si="5">(L11-L10)*100/L10</f>
        <v>6391.3657770800628</v>
      </c>
      <c r="S11" s="17">
        <f t="shared" ref="S11" si="6">(M11-M10)*100/M10</f>
        <v>9959.1637630662026</v>
      </c>
      <c r="T11" s="13">
        <f>I11/H11</f>
        <v>2.4907332106321962</v>
      </c>
      <c r="U11" s="14">
        <f>K11/J11</f>
        <v>4.790015010841163</v>
      </c>
      <c r="V11" s="15">
        <f>M11/L11</f>
        <v>3.4909068923821041</v>
      </c>
      <c r="W11" s="36">
        <f t="shared" ref="W11:X11" si="7">(T11-T10)*100/T10</f>
        <v>14.556370663222959</v>
      </c>
      <c r="X11" s="37">
        <f t="shared" si="7"/>
        <v>81.920430725326412</v>
      </c>
      <c r="Y11" s="38">
        <f>(V11-V10)*100/V10</f>
        <v>54.962208393547058</v>
      </c>
      <c r="Z11" s="39">
        <f>(M11/D11)*100</f>
        <v>15.36924235019543</v>
      </c>
      <c r="AA11" s="17">
        <f>(Z11-Z10)*100/Z10</f>
        <v>47.598277928949976</v>
      </c>
    </row>
    <row r="12" spans="1:27" s="16" customFormat="1" ht="21.75" customHeight="1" x14ac:dyDescent="0.15">
      <c r="A12" s="5" t="s">
        <v>33</v>
      </c>
      <c r="B12" s="11">
        <v>1245</v>
      </c>
      <c r="C12" s="33">
        <v>7249</v>
      </c>
      <c r="D12" s="12">
        <v>2015643</v>
      </c>
      <c r="E12" s="18">
        <f t="shared" ref="E12:E15" si="8">(B12-B11)*100/B11</f>
        <v>64.248021108179415</v>
      </c>
      <c r="F12" s="18">
        <f t="shared" ref="F12:F15" si="9">(C12-C11)*100/C11</f>
        <v>67.452067452067453</v>
      </c>
      <c r="G12" s="18">
        <f t="shared" ref="G12:G15" si="10">(D12-D11)*100/D11</f>
        <v>114.6111560071422</v>
      </c>
      <c r="H12" s="11">
        <v>44354</v>
      </c>
      <c r="I12" s="12">
        <v>112879</v>
      </c>
      <c r="J12" s="11">
        <v>29733</v>
      </c>
      <c r="K12" s="12">
        <v>149475</v>
      </c>
      <c r="L12" s="34">
        <f t="shared" ref="L12:L15" si="11">H12+J12</f>
        <v>74087</v>
      </c>
      <c r="M12" s="12">
        <f t="shared" ref="M12:M15" si="12">I12+K12</f>
        <v>262354</v>
      </c>
      <c r="N12" s="35">
        <f t="shared" ref="N12:N15" si="13">(H12-H11)*100/H11</f>
        <v>89.847194281556312</v>
      </c>
      <c r="O12" s="17">
        <f t="shared" ref="O12:O15" si="14">(I12-I11)*100/I11</f>
        <v>93.980168754618418</v>
      </c>
      <c r="P12" s="35">
        <f t="shared" ref="P12:P15" si="15">(J12-J11)*100/J11</f>
        <v>65.30271863012176</v>
      </c>
      <c r="Q12" s="17">
        <f t="shared" ref="Q12:Q15" si="16">(K12-K11)*100/K11</f>
        <v>73.489403189489082</v>
      </c>
      <c r="R12" s="35">
        <f t="shared" ref="R12:R15" si="17">(L12-L11)*100/L11</f>
        <v>79.170495767835547</v>
      </c>
      <c r="S12" s="17">
        <f t="shared" ref="S12:S15" si="18">(M12-M11)*100/M11</f>
        <v>81.749786974624001</v>
      </c>
      <c r="T12" s="13">
        <f t="shared" ref="T12:T15" si="19">I12/H12</f>
        <v>2.5449564864499257</v>
      </c>
      <c r="U12" s="14">
        <f t="shared" ref="U12:U15" si="20">K12/J12</f>
        <v>5.0272424578750883</v>
      </c>
      <c r="V12" s="15">
        <f t="shared" ref="V12:V15" si="21">M12/L12</f>
        <v>3.5411610673937397</v>
      </c>
      <c r="W12" s="36">
        <f t="shared" ref="W12:W15" si="22">(T12-T11)*100/T11</f>
        <v>2.177000554947695</v>
      </c>
      <c r="X12" s="37">
        <f t="shared" ref="X12:X15" si="23">(U12-U11)*100/U11</f>
        <v>4.9525407853005108</v>
      </c>
      <c r="Y12" s="38">
        <f t="shared" ref="Y12:Y15" si="24">(V12-V11)*100/V11</f>
        <v>1.4395736283113385</v>
      </c>
      <c r="Z12" s="39">
        <f t="shared" ref="Z12:Z15" si="25">(M12/D12)*100</f>
        <v>13.01589616812104</v>
      </c>
      <c r="AA12" s="17">
        <f t="shared" ref="AA12:AA15" si="26">(Z12-Z11)*100/Z11</f>
        <v>-15.312050707850704</v>
      </c>
    </row>
    <row r="13" spans="1:27" s="16" customFormat="1" ht="21.75" customHeight="1" x14ac:dyDescent="0.15">
      <c r="A13" s="5" t="s">
        <v>34</v>
      </c>
      <c r="B13" s="11">
        <v>1368</v>
      </c>
      <c r="C13" s="33">
        <v>8086</v>
      </c>
      <c r="D13" s="12">
        <v>2367229</v>
      </c>
      <c r="E13" s="18">
        <f t="shared" si="8"/>
        <v>9.8795180722891569</v>
      </c>
      <c r="F13" s="18">
        <f t="shared" si="9"/>
        <v>11.546420195889088</v>
      </c>
      <c r="G13" s="18">
        <f t="shared" si="10"/>
        <v>17.442870587698316</v>
      </c>
      <c r="H13" s="11">
        <v>33771</v>
      </c>
      <c r="I13" s="12">
        <v>111044</v>
      </c>
      <c r="J13" s="11">
        <v>7750</v>
      </c>
      <c r="K13" s="12">
        <v>45922</v>
      </c>
      <c r="L13" s="34">
        <f t="shared" si="11"/>
        <v>41521</v>
      </c>
      <c r="M13" s="12">
        <f t="shared" si="12"/>
        <v>156966</v>
      </c>
      <c r="N13" s="35">
        <f t="shared" si="13"/>
        <v>-23.860305722144563</v>
      </c>
      <c r="O13" s="17">
        <f t="shared" si="14"/>
        <v>-1.6256345290089387</v>
      </c>
      <c r="P13" s="35">
        <f t="shared" si="15"/>
        <v>-73.934685366427871</v>
      </c>
      <c r="Q13" s="17">
        <f t="shared" si="16"/>
        <v>-69.277805653119245</v>
      </c>
      <c r="R13" s="35">
        <f t="shared" si="17"/>
        <v>-43.956429603034273</v>
      </c>
      <c r="S13" s="17">
        <f t="shared" si="18"/>
        <v>-40.170151779656493</v>
      </c>
      <c r="T13" s="13">
        <f t="shared" si="19"/>
        <v>3.2881466346865653</v>
      </c>
      <c r="U13" s="14">
        <f t="shared" si="20"/>
        <v>5.9254193548387093</v>
      </c>
      <c r="V13" s="15">
        <f t="shared" si="21"/>
        <v>3.7804002793767011</v>
      </c>
      <c r="W13" s="36">
        <f t="shared" si="22"/>
        <v>29.202469755125321</v>
      </c>
      <c r="X13" s="37">
        <f t="shared" si="23"/>
        <v>17.866194131071644</v>
      </c>
      <c r="Y13" s="38">
        <f t="shared" si="24"/>
        <v>6.7559539775195576</v>
      </c>
      <c r="Z13" s="39">
        <f t="shared" si="25"/>
        <v>6.6307906839600221</v>
      </c>
      <c r="AA13" s="17">
        <f t="shared" si="26"/>
        <v>-49.056210972238915</v>
      </c>
    </row>
    <row r="14" spans="1:27" s="16" customFormat="1" ht="21.75" customHeight="1" x14ac:dyDescent="0.15">
      <c r="A14" s="5">
        <v>2021</v>
      </c>
      <c r="B14" s="11">
        <v>1450</v>
      </c>
      <c r="C14" s="33">
        <v>8662</v>
      </c>
      <c r="D14" s="12">
        <v>2725155</v>
      </c>
      <c r="E14" s="18">
        <f t="shared" si="8"/>
        <v>5.9941520467836256</v>
      </c>
      <c r="F14" s="18">
        <f t="shared" si="9"/>
        <v>7.1234232005936189</v>
      </c>
      <c r="G14" s="18">
        <f t="shared" si="10"/>
        <v>15.120041195845438</v>
      </c>
      <c r="H14" s="11">
        <v>49490</v>
      </c>
      <c r="I14" s="12">
        <v>143706</v>
      </c>
      <c r="J14" s="11">
        <v>15765</v>
      </c>
      <c r="K14" s="12">
        <v>97549</v>
      </c>
      <c r="L14" s="34">
        <f t="shared" si="11"/>
        <v>65255</v>
      </c>
      <c r="M14" s="12">
        <f t="shared" si="12"/>
        <v>241255</v>
      </c>
      <c r="N14" s="35">
        <f t="shared" si="13"/>
        <v>46.545852950756569</v>
      </c>
      <c r="O14" s="17">
        <f t="shared" si="14"/>
        <v>29.413565793739419</v>
      </c>
      <c r="P14" s="35">
        <f t="shared" si="15"/>
        <v>103.41935483870968</v>
      </c>
      <c r="Q14" s="17">
        <f t="shared" si="16"/>
        <v>112.42323940594922</v>
      </c>
      <c r="R14" s="35">
        <f t="shared" si="17"/>
        <v>57.161436381590036</v>
      </c>
      <c r="S14" s="17">
        <f t="shared" si="18"/>
        <v>53.698890205522218</v>
      </c>
      <c r="T14" s="13">
        <f t="shared" si="19"/>
        <v>2.9037381289149322</v>
      </c>
      <c r="U14" s="14">
        <f t="shared" si="20"/>
        <v>6.1876942594354585</v>
      </c>
      <c r="V14" s="15">
        <f t="shared" si="21"/>
        <v>3.6971113324649454</v>
      </c>
      <c r="W14" s="36">
        <f t="shared" si="22"/>
        <v>-11.690734887444457</v>
      </c>
      <c r="X14" s="37">
        <f t="shared" si="23"/>
        <v>4.4262673895405387</v>
      </c>
      <c r="Y14" s="38">
        <f t="shared" si="24"/>
        <v>-2.2031779905986064</v>
      </c>
      <c r="Z14" s="39">
        <f t="shared" si="25"/>
        <v>8.8528909364788433</v>
      </c>
      <c r="AA14" s="17">
        <f t="shared" si="26"/>
        <v>33.511844339983668</v>
      </c>
    </row>
    <row r="15" spans="1:27" s="16" customFormat="1" ht="21.75" customHeight="1" x14ac:dyDescent="0.15">
      <c r="A15" s="5">
        <v>2022</v>
      </c>
      <c r="B15" s="11">
        <v>1617</v>
      </c>
      <c r="C15" s="33">
        <v>9441</v>
      </c>
      <c r="D15" s="12">
        <v>3045146</v>
      </c>
      <c r="E15" s="18">
        <f t="shared" si="8"/>
        <v>11.517241379310345</v>
      </c>
      <c r="F15" s="18">
        <f t="shared" si="9"/>
        <v>8.9933040868159786</v>
      </c>
      <c r="G15" s="18">
        <f t="shared" si="10"/>
        <v>11.742121090359998</v>
      </c>
      <c r="H15" s="11">
        <v>59769</v>
      </c>
      <c r="I15" s="12">
        <v>163081</v>
      </c>
      <c r="J15" s="11">
        <v>34438</v>
      </c>
      <c r="K15" s="12">
        <v>192830</v>
      </c>
      <c r="L15" s="34">
        <f t="shared" si="11"/>
        <v>94207</v>
      </c>
      <c r="M15" s="12">
        <f t="shared" si="12"/>
        <v>355911</v>
      </c>
      <c r="N15" s="35">
        <f t="shared" si="13"/>
        <v>20.769852495453627</v>
      </c>
      <c r="O15" s="17">
        <f t="shared" si="14"/>
        <v>13.482387652568438</v>
      </c>
      <c r="P15" s="35">
        <f t="shared" si="15"/>
        <v>118.44592451633365</v>
      </c>
      <c r="Q15" s="17">
        <f t="shared" si="16"/>
        <v>97.675014608043142</v>
      </c>
      <c r="R15" s="35">
        <f t="shared" si="17"/>
        <v>44.367481419048346</v>
      </c>
      <c r="S15" s="17">
        <f t="shared" si="18"/>
        <v>47.524818138484179</v>
      </c>
      <c r="T15" s="13">
        <f t="shared" si="19"/>
        <v>2.7285214743428869</v>
      </c>
      <c r="U15" s="14">
        <f t="shared" si="20"/>
        <v>5.5993379406469597</v>
      </c>
      <c r="V15" s="15">
        <f t="shared" si="21"/>
        <v>3.7779676669461928</v>
      </c>
      <c r="W15" s="36">
        <f t="shared" si="22"/>
        <v>-6.0341754935566509</v>
      </c>
      <c r="X15" s="37">
        <f t="shared" si="23"/>
        <v>-9.5084904670480306</v>
      </c>
      <c r="Y15" s="38">
        <f t="shared" si="24"/>
        <v>2.1870137848226148</v>
      </c>
      <c r="Z15" s="39">
        <f t="shared" si="25"/>
        <v>11.687813983303263</v>
      </c>
      <c r="AA15" s="17">
        <f t="shared" si="26"/>
        <v>32.022568301874784</v>
      </c>
    </row>
    <row r="23" spans="1:27" x14ac:dyDescent="0.2">
      <c r="A23" s="40" t="s">
        <v>32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</sheetData>
  <mergeCells count="26">
    <mergeCell ref="A5:AA5"/>
    <mergeCell ref="A6:A9"/>
    <mergeCell ref="A1:AA1"/>
    <mergeCell ref="A2:AA2"/>
    <mergeCell ref="A3:AA3"/>
    <mergeCell ref="A4:AA4"/>
    <mergeCell ref="T6:Y6"/>
    <mergeCell ref="D8:D9"/>
    <mergeCell ref="B8:B9"/>
    <mergeCell ref="C8:C9"/>
    <mergeCell ref="L7:M8"/>
    <mergeCell ref="B6:G7"/>
    <mergeCell ref="A23:AA23"/>
    <mergeCell ref="H6:S6"/>
    <mergeCell ref="AA8:AA9"/>
    <mergeCell ref="P8:Q8"/>
    <mergeCell ref="Z6:AA7"/>
    <mergeCell ref="Z8:Z9"/>
    <mergeCell ref="H7:I8"/>
    <mergeCell ref="J7:K8"/>
    <mergeCell ref="N7:S7"/>
    <mergeCell ref="T7:V8"/>
    <mergeCell ref="W7:Y8"/>
    <mergeCell ref="N8:O8"/>
    <mergeCell ref="R8:S8"/>
    <mergeCell ref="E8:G8"/>
  </mergeCells>
  <phoneticPr fontId="0" type="noConversion"/>
  <printOptions horizontalCentered="1"/>
  <pageMargins left="0.39370078740157483" right="0.39370078740157483" top="0.39370078740157483" bottom="0.39370078740157483" header="0" footer="0.78740157480314965"/>
  <pageSetup paperSize="9" scale="65" orientation="landscape" r:id="rId1"/>
  <headerFooter alignWithMargins="0">
    <oddFooter xml:space="preserve">&amp;L&amp;"Verdana,Normale"&amp;9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locazioni turistiche</vt:lpstr>
      <vt:lpstr>'locazioni turistiche'!Titoli_stampa</vt:lpstr>
    </vt:vector>
  </TitlesOfParts>
  <Company>Servizio Turismo - statistica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Agriturismo in Umbria</dc:title>
  <dc:subject>Consistenza e Movimento turistico</dc:subject>
  <dc:creator>Serenella Petini</dc:creator>
  <dc:description>Soltanto riepilogo annuale (o periodico fino al completamento dell'anno in corso)</dc:description>
  <cp:lastModifiedBy>Serenella Petini</cp:lastModifiedBy>
  <cp:lastPrinted>2023-03-06T11:40:26Z</cp:lastPrinted>
  <dcterms:created xsi:type="dcterms:W3CDTF">1998-12-02T12:24:42Z</dcterms:created>
  <dcterms:modified xsi:type="dcterms:W3CDTF">2023-03-17T09:21:46Z</dcterms:modified>
</cp:coreProperties>
</file>