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Lavoro\IMPIANTISTICA SPORTIVA\BANDO Effic_energetico_2023\Covarelli\"/>
    </mc:Choice>
  </mc:AlternateContent>
  <xr:revisionPtr revIDLastSave="0" documentId="13_ncr:1_{00C16EFE-C466-41C0-B653-3D2CE5015C69}" xr6:coauthVersionLast="47" xr6:coauthVersionMax="47" xr10:uidLastSave="{00000000-0000-0000-0000-000000000000}"/>
  <bookViews>
    <workbookView xWindow="-120" yWindow="-120" windowWidth="19440" windowHeight="14880" tabRatio="599" xr2:uid="{00000000-000D-0000-FFFF-FFFF00000000}"/>
  </bookViews>
  <sheets>
    <sheet name="finanziabil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6" i="3"/>
  <c r="H16" i="3"/>
  <c r="I15" i="3"/>
  <c r="I13" i="3"/>
  <c r="I18" i="3"/>
  <c r="I8" i="3"/>
  <c r="I14" i="3"/>
  <c r="I10" i="3"/>
  <c r="I9" i="3"/>
  <c r="I7" i="3"/>
  <c r="H7" i="3"/>
  <c r="I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Carrai</author>
  </authors>
  <commentList>
    <comment ref="G9" authorId="0" shapeId="0" xr:uid="{FB43E157-A46A-4C08-B80A-0FBC9E5FDA57}">
      <text>
        <r>
          <rPr>
            <b/>
            <sz val="9"/>
            <color indexed="81"/>
            <rFont val="Tahoma"/>
            <family val="2"/>
          </rPr>
          <t>Alessandro Carrai:</t>
        </r>
        <r>
          <rPr>
            <sz val="9"/>
            <color indexed="81"/>
            <rFont val="Tahoma"/>
            <family val="2"/>
          </rPr>
          <t xml:space="preserve">
componente non ammissibile</t>
        </r>
      </text>
    </comment>
    <comment ref="E19" authorId="0" shapeId="0" xr:uid="{D4164593-4259-48E1-8B9E-FD8DE75AABA4}">
      <text>
        <r>
          <rPr>
            <b/>
            <sz val="9"/>
            <color indexed="81"/>
            <rFont val="Tahoma"/>
            <family val="2"/>
          </rPr>
          <t>Alessandro Carrai:</t>
        </r>
        <r>
          <rPr>
            <sz val="9"/>
            <color indexed="81"/>
            <rFont val="Tahoma"/>
            <family val="2"/>
          </rPr>
          <t xml:space="preserve">
componente non ammissibile</t>
        </r>
      </text>
    </comment>
  </commentList>
</comments>
</file>

<file path=xl/sharedStrings.xml><?xml version="1.0" encoding="utf-8"?>
<sst xmlns="http://schemas.openxmlformats.org/spreadsheetml/2006/main" count="31" uniqueCount="31">
  <si>
    <t>NARNI</t>
  </si>
  <si>
    <t>MARSCIANO</t>
  </si>
  <si>
    <t>SCHEGGINO</t>
  </si>
  <si>
    <t>PENNA IN TEVERINA</t>
  </si>
  <si>
    <t>PANICALE</t>
  </si>
  <si>
    <t>SAN GEMINI</t>
  </si>
  <si>
    <t>GUALDO TADINO</t>
  </si>
  <si>
    <t>CITTA' DI CASTELLO</t>
  </si>
  <si>
    <t>FOLIGNO</t>
  </si>
  <si>
    <t>PASSIGNANO SUL TRASIMENO</t>
  </si>
  <si>
    <t>CANNARA</t>
  </si>
  <si>
    <t>MAGIONE</t>
  </si>
  <si>
    <t>2.1.2</t>
  </si>
  <si>
    <t>2.2.2</t>
  </si>
  <si>
    <t>2.4.1</t>
  </si>
  <si>
    <t>PERUGIA_valle</t>
  </si>
  <si>
    <t>imp 2.1.2</t>
  </si>
  <si>
    <t>imp 2.2.2</t>
  </si>
  <si>
    <t>imp2.4.1</t>
  </si>
  <si>
    <t>contributo tot  concesso</t>
  </si>
  <si>
    <t>importo totale</t>
  </si>
  <si>
    <t>FESR</t>
  </si>
  <si>
    <t>EXTRAFESR</t>
  </si>
  <si>
    <t>Sogg. Att/Comune</t>
  </si>
  <si>
    <t>punti com.ne</t>
  </si>
  <si>
    <t>COFINANZIAMENTO COMUNALE</t>
  </si>
  <si>
    <t>TOTALE LAVORI OGGETTO DI CONTRATTO</t>
  </si>
  <si>
    <t>CONTRIBUTO CONCESSO</t>
  </si>
  <si>
    <t>PROGR.</t>
  </si>
  <si>
    <t>PUNTEGGIO</t>
  </si>
  <si>
    <t xml:space="preserve">ISTANZE AMMESSE E FINANZIABILI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</si>
</sst>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B3E4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1" xfId="1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3" fontId="2" fillId="0" borderId="1" xfId="1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Fill="1" applyBorder="1" applyAlignment="1">
      <alignment horizontal="justify" vertical="center" wrapText="1"/>
    </xf>
    <xf numFmtId="43" fontId="2" fillId="0" borderId="9" xfId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3" fontId="2" fillId="0" borderId="7" xfId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right" vertical="center" wrapText="1"/>
    </xf>
    <xf numFmtId="43" fontId="2" fillId="0" borderId="9" xfId="1" applyFont="1" applyFill="1" applyBorder="1" applyAlignment="1" applyProtection="1">
      <alignment vertical="center"/>
      <protection locked="0"/>
    </xf>
    <xf numFmtId="43" fontId="2" fillId="0" borderId="10" xfId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AB6E-9C15-4F22-9D25-6F907FD6B637}">
  <sheetPr>
    <pageSetUpPr fitToPage="1"/>
  </sheetPr>
  <dimension ref="A3:M20"/>
  <sheetViews>
    <sheetView tabSelected="1" zoomScale="70" zoomScaleNormal="7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N8" sqref="N8"/>
    </sheetView>
  </sheetViews>
  <sheetFormatPr defaultColWidth="8.85546875" defaultRowHeight="12" x14ac:dyDescent="0.25"/>
  <cols>
    <col min="1" max="1" width="8.85546875" style="3"/>
    <col min="2" max="2" width="28.7109375" style="4" customWidth="1"/>
    <col min="3" max="3" width="8.85546875" style="3"/>
    <col min="4" max="4" width="14.85546875" style="3" customWidth="1"/>
    <col min="5" max="6" width="13.85546875" style="3" customWidth="1"/>
    <col min="7" max="7" width="16.7109375" style="3" customWidth="1"/>
    <col min="8" max="8" width="21" style="3" customWidth="1"/>
    <col min="9" max="10" width="15.7109375" style="3" customWidth="1"/>
    <col min="11" max="11" width="15.28515625" style="3" customWidth="1"/>
    <col min="12" max="13" width="17.28515625" style="3" customWidth="1"/>
    <col min="14" max="16384" width="8.85546875" style="3"/>
  </cols>
  <sheetData>
    <row r="3" spans="1:13" ht="4.5" customHeight="1" thickBot="1" x14ac:dyDescent="0.3"/>
    <row r="4" spans="1:13" ht="23.25" customHeight="1" thickBot="1" x14ac:dyDescent="0.3">
      <c r="A4" s="35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s="1" customFormat="1" ht="56.45" customHeight="1" x14ac:dyDescent="0.25">
      <c r="A5" s="28" t="s">
        <v>28</v>
      </c>
      <c r="B5" s="30" t="s">
        <v>23</v>
      </c>
      <c r="C5" s="32" t="s">
        <v>29</v>
      </c>
      <c r="D5" s="34" t="s">
        <v>26</v>
      </c>
      <c r="E5" s="34"/>
      <c r="F5" s="34"/>
      <c r="G5" s="34"/>
      <c r="H5" s="34" t="s">
        <v>27</v>
      </c>
      <c r="I5" s="34"/>
      <c r="J5" s="34"/>
      <c r="K5" s="34"/>
      <c r="L5" s="26" t="s">
        <v>25</v>
      </c>
      <c r="M5" s="27"/>
    </row>
    <row r="6" spans="1:13" s="1" customFormat="1" ht="28.5" x14ac:dyDescent="0.25">
      <c r="A6" s="29"/>
      <c r="B6" s="31"/>
      <c r="C6" s="33" t="s">
        <v>24</v>
      </c>
      <c r="D6" s="19" t="s">
        <v>20</v>
      </c>
      <c r="E6" s="20" t="s">
        <v>16</v>
      </c>
      <c r="F6" s="20" t="s">
        <v>17</v>
      </c>
      <c r="G6" s="20" t="s">
        <v>18</v>
      </c>
      <c r="H6" s="19" t="s">
        <v>19</v>
      </c>
      <c r="I6" s="19" t="s">
        <v>12</v>
      </c>
      <c r="J6" s="19" t="s">
        <v>13</v>
      </c>
      <c r="K6" s="19" t="s">
        <v>14</v>
      </c>
      <c r="L6" s="19" t="s">
        <v>21</v>
      </c>
      <c r="M6" s="21" t="s">
        <v>22</v>
      </c>
    </row>
    <row r="7" spans="1:13" ht="51" customHeight="1" x14ac:dyDescent="0.25">
      <c r="A7" s="10">
        <v>1</v>
      </c>
      <c r="B7" s="5" t="s">
        <v>0</v>
      </c>
      <c r="C7" s="7">
        <v>255</v>
      </c>
      <c r="D7" s="6">
        <v>921000</v>
      </c>
      <c r="E7" s="6">
        <v>663000</v>
      </c>
      <c r="F7" s="6">
        <v>63000</v>
      </c>
      <c r="G7" s="6">
        <v>195000</v>
      </c>
      <c r="H7" s="17">
        <f>D7*0.82</f>
        <v>755220</v>
      </c>
      <c r="I7" s="6">
        <f>E7*0.82</f>
        <v>543660</v>
      </c>
      <c r="J7" s="6">
        <v>51660</v>
      </c>
      <c r="K7" s="6">
        <v>159900</v>
      </c>
      <c r="L7" s="6">
        <v>165780</v>
      </c>
      <c r="M7" s="22"/>
    </row>
    <row r="8" spans="1:13" ht="51" customHeight="1" x14ac:dyDescent="0.25">
      <c r="A8" s="10">
        <v>2</v>
      </c>
      <c r="B8" s="5" t="s">
        <v>5</v>
      </c>
      <c r="C8" s="7">
        <v>242</v>
      </c>
      <c r="D8" s="6">
        <v>998900.62</v>
      </c>
      <c r="E8" s="7">
        <v>502401.31</v>
      </c>
      <c r="F8" s="6">
        <v>110484.31000000003</v>
      </c>
      <c r="G8" s="6">
        <v>386015.00000000006</v>
      </c>
      <c r="H8" s="17">
        <v>794877.29</v>
      </c>
      <c r="I8" s="6">
        <f>E8/$D8*$H8</f>
        <v>399786.90951783559</v>
      </c>
      <c r="J8" s="6">
        <v>87918.12434786548</v>
      </c>
      <c r="K8" s="6">
        <v>307172.25613429898</v>
      </c>
      <c r="L8" s="6">
        <v>174485.26</v>
      </c>
      <c r="M8" s="22">
        <v>29538.07</v>
      </c>
    </row>
    <row r="9" spans="1:13" ht="51" customHeight="1" x14ac:dyDescent="0.25">
      <c r="A9" s="10">
        <v>3</v>
      </c>
      <c r="B9" s="5" t="s">
        <v>2</v>
      </c>
      <c r="C9" s="7">
        <v>239</v>
      </c>
      <c r="D9" s="6">
        <v>500000</v>
      </c>
      <c r="E9" s="6">
        <v>166680.60999999999</v>
      </c>
      <c r="F9" s="6">
        <v>166675.76</v>
      </c>
      <c r="G9" s="6">
        <v>166643.63</v>
      </c>
      <c r="H9" s="17">
        <v>383329.84</v>
      </c>
      <c r="I9" s="6">
        <f>(E9-23798.48-2379.85-5201.85/3-1144.41/3)*0.82</f>
        <v>113477.22519999996</v>
      </c>
      <c r="J9" s="6">
        <v>134939.47879999998</v>
      </c>
      <c r="K9" s="6">
        <v>134913.13219999999</v>
      </c>
      <c r="L9" s="6">
        <v>84145.57</v>
      </c>
      <c r="M9" s="22">
        <v>32524.59</v>
      </c>
    </row>
    <row r="10" spans="1:13" ht="51" customHeight="1" x14ac:dyDescent="0.25">
      <c r="A10" s="10">
        <v>4</v>
      </c>
      <c r="B10" s="12" t="s">
        <v>3</v>
      </c>
      <c r="C10" s="7">
        <v>212</v>
      </c>
      <c r="D10" s="6">
        <v>699238.01</v>
      </c>
      <c r="E10" s="7">
        <v>515546.42</v>
      </c>
      <c r="F10" s="6">
        <v>64964.39</v>
      </c>
      <c r="G10" s="7">
        <v>118727.19</v>
      </c>
      <c r="H10" s="17">
        <v>538020.23</v>
      </c>
      <c r="I10" s="6">
        <f>E10/$D10*$H10</f>
        <v>396680.95769575879</v>
      </c>
      <c r="J10" s="6">
        <v>49986.064186656127</v>
      </c>
      <c r="K10" s="6">
        <v>91353.20042320597</v>
      </c>
      <c r="L10" s="6">
        <v>118102</v>
      </c>
      <c r="M10" s="22">
        <v>43115.77</v>
      </c>
    </row>
    <row r="11" spans="1:13" ht="51" customHeight="1" x14ac:dyDescent="0.25">
      <c r="A11" s="10">
        <v>5</v>
      </c>
      <c r="B11" s="12" t="s">
        <v>8</v>
      </c>
      <c r="C11" s="7">
        <v>209</v>
      </c>
      <c r="D11" s="6">
        <v>520000</v>
      </c>
      <c r="E11" s="6">
        <v>253964.2003430943</v>
      </c>
      <c r="F11" s="6">
        <v>52791.465739855325</v>
      </c>
      <c r="G11" s="6">
        <v>213244.33391705039</v>
      </c>
      <c r="H11" s="17">
        <v>401787.76</v>
      </c>
      <c r="I11" s="6">
        <f>H11-K11-J11</f>
        <v>183638.40428133734</v>
      </c>
      <c r="J11" s="6">
        <v>43289.001906681362</v>
      </c>
      <c r="K11" s="6">
        <v>174860.3538119813</v>
      </c>
      <c r="L11" s="6">
        <v>88197.31</v>
      </c>
      <c r="M11" s="22">
        <v>30014.93</v>
      </c>
    </row>
    <row r="12" spans="1:13" ht="51" customHeight="1" x14ac:dyDescent="0.25">
      <c r="A12" s="10">
        <v>6</v>
      </c>
      <c r="B12" s="12" t="s">
        <v>15</v>
      </c>
      <c r="C12" s="7">
        <v>207</v>
      </c>
      <c r="D12" s="6">
        <v>650000</v>
      </c>
      <c r="E12" s="6">
        <v>511745.09</v>
      </c>
      <c r="F12" s="6">
        <v>31519.739999999998</v>
      </c>
      <c r="G12" s="6">
        <v>106735.17</v>
      </c>
      <c r="H12" s="17">
        <v>518879.3424520705</v>
      </c>
      <c r="I12" s="6">
        <v>460300.22541068681</v>
      </c>
      <c r="J12" s="6">
        <v>26355.725695946767</v>
      </c>
      <c r="K12" s="6">
        <v>32223.388893366468</v>
      </c>
      <c r="L12" s="6">
        <v>113900.34346508869</v>
      </c>
      <c r="M12" s="22">
        <v>17220.314082840774</v>
      </c>
    </row>
    <row r="13" spans="1:13" ht="51" customHeight="1" x14ac:dyDescent="0.25">
      <c r="A13" s="10">
        <v>7</v>
      </c>
      <c r="B13" s="18" t="s">
        <v>7</v>
      </c>
      <c r="C13" s="7">
        <v>187</v>
      </c>
      <c r="D13" s="8">
        <v>1314761.49</v>
      </c>
      <c r="E13" s="8">
        <v>365613.6715051647</v>
      </c>
      <c r="F13" s="8">
        <v>181935.50519687714</v>
      </c>
      <c r="G13" s="8">
        <v>767212.31329795823</v>
      </c>
      <c r="H13" s="6">
        <v>820000</v>
      </c>
      <c r="I13" s="6">
        <f>E13/D13*H13</f>
        <v>228028.59143237842</v>
      </c>
      <c r="J13" s="6">
        <v>113470.85794354933</v>
      </c>
      <c r="K13" s="6">
        <v>478500.55062407232</v>
      </c>
      <c r="L13" s="6">
        <v>180000</v>
      </c>
      <c r="M13" s="22">
        <v>314761.5</v>
      </c>
    </row>
    <row r="14" spans="1:13" ht="51" customHeight="1" x14ac:dyDescent="0.25">
      <c r="A14" s="10">
        <v>8</v>
      </c>
      <c r="B14" s="12" t="s">
        <v>4</v>
      </c>
      <c r="C14" s="7">
        <v>186</v>
      </c>
      <c r="D14" s="6">
        <v>500000</v>
      </c>
      <c r="E14" s="7">
        <v>204177.46</v>
      </c>
      <c r="F14" s="6">
        <v>264960.34999999998</v>
      </c>
      <c r="G14" s="7">
        <v>30862.19</v>
      </c>
      <c r="H14" s="17">
        <v>410000</v>
      </c>
      <c r="I14" s="6">
        <f t="shared" ref="I14:I15" si="0">E14/$D14*$H14</f>
        <v>167425.5172</v>
      </c>
      <c r="J14" s="6">
        <v>217267.48699999996</v>
      </c>
      <c r="K14" s="6">
        <v>25306.995799999997</v>
      </c>
      <c r="L14" s="6">
        <v>90000</v>
      </c>
      <c r="M14" s="22">
        <v>0</v>
      </c>
    </row>
    <row r="15" spans="1:13" ht="51" customHeight="1" x14ac:dyDescent="0.25">
      <c r="A15" s="10">
        <v>9</v>
      </c>
      <c r="B15" s="18" t="s">
        <v>9</v>
      </c>
      <c r="C15" s="7">
        <v>177</v>
      </c>
      <c r="D15" s="6">
        <v>999585.74999999988</v>
      </c>
      <c r="E15" s="2">
        <v>557651.81499416893</v>
      </c>
      <c r="F15" s="9">
        <v>156197.65884119927</v>
      </c>
      <c r="G15" s="9">
        <v>285736.27616463171</v>
      </c>
      <c r="H15" s="17">
        <v>814629.39</v>
      </c>
      <c r="I15" s="17">
        <f t="shared" si="0"/>
        <v>454467.8211760149</v>
      </c>
      <c r="J15" s="17">
        <v>127295.93588267369</v>
      </c>
      <c r="K15" s="17">
        <v>232865.63294131143</v>
      </c>
      <c r="L15" s="17">
        <v>178821.08</v>
      </c>
      <c r="M15" s="23">
        <v>6135.28</v>
      </c>
    </row>
    <row r="16" spans="1:13" ht="51" customHeight="1" x14ac:dyDescent="0.25">
      <c r="A16" s="10">
        <v>10</v>
      </c>
      <c r="B16" s="18" t="s">
        <v>10</v>
      </c>
      <c r="C16" s="7">
        <v>151</v>
      </c>
      <c r="D16" s="6">
        <v>990000</v>
      </c>
      <c r="E16" s="11">
        <v>249254.03</v>
      </c>
      <c r="F16" s="11">
        <v>462942.25</v>
      </c>
      <c r="G16" s="11">
        <v>277803.71999999997</v>
      </c>
      <c r="H16" s="17">
        <f>D16*0.82</f>
        <v>811800</v>
      </c>
      <c r="I16" s="6">
        <f>E16*0.82</f>
        <v>204388.30459999997</v>
      </c>
      <c r="J16" s="6">
        <v>379612.64499999996</v>
      </c>
      <c r="K16" s="6">
        <v>227799.05039999995</v>
      </c>
      <c r="L16" s="6">
        <v>178200</v>
      </c>
      <c r="M16" s="22"/>
    </row>
    <row r="17" spans="1:13" ht="51" customHeight="1" x14ac:dyDescent="0.25">
      <c r="A17" s="10">
        <v>11</v>
      </c>
      <c r="B17" s="12" t="s">
        <v>11</v>
      </c>
      <c r="C17" s="7">
        <v>134</v>
      </c>
      <c r="D17" s="6">
        <v>340000</v>
      </c>
      <c r="E17" s="6">
        <v>226343.08</v>
      </c>
      <c r="F17" s="6">
        <v>31095.65</v>
      </c>
      <c r="G17" s="6">
        <v>82561.289999999994</v>
      </c>
      <c r="H17" s="6">
        <v>278800</v>
      </c>
      <c r="I17" s="6">
        <f>E17/$D17*$H17</f>
        <v>185601.32559999998</v>
      </c>
      <c r="J17" s="6">
        <v>25498.433000000001</v>
      </c>
      <c r="K17" s="6">
        <v>67700.257799999992</v>
      </c>
      <c r="L17" s="6">
        <v>61200</v>
      </c>
      <c r="M17" s="22">
        <v>0</v>
      </c>
    </row>
    <row r="18" spans="1:13" ht="51" customHeight="1" x14ac:dyDescent="0.25">
      <c r="A18" s="10">
        <v>12</v>
      </c>
      <c r="B18" s="12" t="s">
        <v>6</v>
      </c>
      <c r="C18" s="7">
        <v>127</v>
      </c>
      <c r="D18" s="6">
        <v>1000000</v>
      </c>
      <c r="E18" s="6">
        <v>895521.38</v>
      </c>
      <c r="F18" s="6">
        <v>104478.62</v>
      </c>
      <c r="G18" s="7"/>
      <c r="H18" s="17">
        <v>820000</v>
      </c>
      <c r="I18" s="6">
        <f>E18*0.82</f>
        <v>734327.53159999999</v>
      </c>
      <c r="J18" s="6">
        <v>85672.468399999998</v>
      </c>
      <c r="K18" s="6">
        <v>0</v>
      </c>
      <c r="L18" s="6">
        <v>180000</v>
      </c>
      <c r="M18" s="22"/>
    </row>
    <row r="19" spans="1:13" ht="51" customHeight="1" thickBot="1" x14ac:dyDescent="0.3">
      <c r="A19" s="13">
        <v>13</v>
      </c>
      <c r="B19" s="14" t="s">
        <v>1</v>
      </c>
      <c r="C19" s="16">
        <v>96</v>
      </c>
      <c r="D19" s="15">
        <v>1000000</v>
      </c>
      <c r="E19" s="15">
        <v>320200</v>
      </c>
      <c r="F19" s="15">
        <v>337300</v>
      </c>
      <c r="G19" s="15">
        <v>342500</v>
      </c>
      <c r="H19" s="24">
        <v>553676.72</v>
      </c>
      <c r="I19" s="24">
        <v>0</v>
      </c>
      <c r="J19" s="24">
        <v>274720.73794645484</v>
      </c>
      <c r="K19" s="24">
        <v>278955.98205354513</v>
      </c>
      <c r="L19" s="24">
        <v>121538.79</v>
      </c>
      <c r="M19" s="25">
        <v>324784.49</v>
      </c>
    </row>
    <row r="20" spans="1:13" x14ac:dyDescent="0.25">
      <c r="A20" s="4"/>
    </row>
  </sheetData>
  <sortState xmlns:xlrd2="http://schemas.microsoft.com/office/spreadsheetml/2017/richdata2" ref="B7:M19">
    <sortCondition descending="1" ref="C7:C19"/>
  </sortState>
  <mergeCells count="7">
    <mergeCell ref="A4:M4"/>
    <mergeCell ref="L5:M5"/>
    <mergeCell ref="A5:A6"/>
    <mergeCell ref="B5:B6"/>
    <mergeCell ref="C5:C6"/>
    <mergeCell ref="D5:G5"/>
    <mergeCell ref="H5:K5"/>
  </mergeCells>
  <pageMargins left="0.7" right="0.7" top="0.75" bottom="0.75" header="0.3" footer="0.3"/>
  <pageSetup paperSize="8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finanziabili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Bocci</dc:creator>
  <cp:lastModifiedBy>Letizia Bruschi</cp:lastModifiedBy>
  <cp:lastPrinted>2024-04-08T13:30:47Z</cp:lastPrinted>
  <dcterms:created xsi:type="dcterms:W3CDTF">2023-11-15T09:09:25Z</dcterms:created>
  <dcterms:modified xsi:type="dcterms:W3CDTF">2024-07-01T08:44:11Z</dcterms:modified>
</cp:coreProperties>
</file>